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755"/>
  </bookViews>
  <sheets>
    <sheet name="1" sheetId="1" r:id="rId1"/>
    <sheet name="2" sheetId="11" r:id="rId2"/>
    <sheet name="3" sheetId="12" r:id="rId3"/>
    <sheet name="4" sheetId="13" r:id="rId4"/>
    <sheet name="5" sheetId="14" r:id="rId5"/>
    <sheet name="6" sheetId="15" r:id="rId6"/>
    <sheet name="7" sheetId="16" r:id="rId7"/>
    <sheet name="8" sheetId="17" r:id="rId8"/>
    <sheet name="Provisional_Degree" sheetId="9" r:id="rId9"/>
    <sheet name="Subject_5_sem" sheetId="10" r:id="rId10"/>
  </sheets>
  <definedNames>
    <definedName name="_xlnm.Print_Area" localSheetId="0">'1'!$A$1:$G$37</definedName>
    <definedName name="_xlnm.Print_Area" localSheetId="1">'2'!$A$1:$G$37</definedName>
    <definedName name="_xlnm.Print_Area" localSheetId="2">'3'!$A$1:$G$38</definedName>
    <definedName name="_xlnm.Print_Area" localSheetId="3">'4'!$A$1:$G$37</definedName>
    <definedName name="_xlnm.Print_Area" localSheetId="4">'5'!$A$1:$G$37</definedName>
    <definedName name="_xlnm.Print_Area" localSheetId="5">'6'!$A$1:$G$38</definedName>
    <definedName name="_xlnm.Print_Area" localSheetId="6">'7'!$A$1:$G$37</definedName>
    <definedName name="_xlnm.Print_Area" localSheetId="7">'8'!$A$1:$G$38</definedName>
  </definedNames>
  <calcPr calcId="145621"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7" l="1"/>
  <c r="G22" i="17"/>
  <c r="G21" i="17"/>
  <c r="G20" i="17"/>
  <c r="G19" i="17"/>
  <c r="G18" i="17"/>
  <c r="G17" i="17"/>
  <c r="G16" i="17"/>
  <c r="G15" i="17"/>
  <c r="G14" i="17"/>
  <c r="G23" i="16"/>
  <c r="G22" i="16"/>
  <c r="G21" i="16"/>
  <c r="G20" i="16"/>
  <c r="G19" i="16"/>
  <c r="G18" i="16"/>
  <c r="G17" i="16"/>
  <c r="G16" i="16"/>
  <c r="G15" i="16"/>
  <c r="G14" i="16"/>
  <c r="G23" i="15"/>
  <c r="G22" i="15"/>
  <c r="G21" i="15"/>
  <c r="G20" i="15"/>
  <c r="G19" i="15"/>
  <c r="G18" i="15"/>
  <c r="G17" i="15"/>
  <c r="G16" i="15"/>
  <c r="G15" i="15"/>
  <c r="G14" i="15"/>
  <c r="G23" i="14"/>
  <c r="G22" i="14"/>
  <c r="G21" i="14"/>
  <c r="G20" i="14"/>
  <c r="G19" i="14"/>
  <c r="G18" i="14"/>
  <c r="G17" i="14"/>
  <c r="G16" i="14"/>
  <c r="G15" i="14"/>
  <c r="G14" i="14"/>
  <c r="G24" i="13"/>
  <c r="G23" i="13"/>
  <c r="G22" i="13"/>
  <c r="G21" i="13"/>
  <c r="G20" i="13"/>
  <c r="G19" i="13"/>
  <c r="G18" i="13"/>
  <c r="G17" i="13"/>
  <c r="G16" i="13"/>
  <c r="G15" i="13"/>
  <c r="G14" i="13"/>
  <c r="G23" i="12"/>
  <c r="G22" i="12"/>
  <c r="G21" i="12"/>
  <c r="G20" i="12"/>
  <c r="G19" i="12"/>
  <c r="G18" i="12"/>
  <c r="G17" i="12"/>
  <c r="G16" i="12"/>
  <c r="G15" i="12"/>
  <c r="G14" i="12"/>
  <c r="G23" i="11"/>
  <c r="G22" i="11"/>
  <c r="G21" i="11"/>
  <c r="G20" i="11"/>
  <c r="G19" i="11"/>
  <c r="G18" i="11"/>
  <c r="G17" i="11"/>
  <c r="G16" i="11"/>
  <c r="G15" i="11"/>
  <c r="G14" i="11"/>
  <c r="G23" i="1"/>
  <c r="G22" i="1"/>
  <c r="G21" i="1"/>
  <c r="G20" i="1"/>
  <c r="G19" i="1"/>
  <c r="G18" i="1"/>
  <c r="G17" i="1"/>
  <c r="G16" i="1"/>
  <c r="G15" i="1"/>
  <c r="G14" i="1"/>
  <c r="D11" i="17" l="1"/>
  <c r="D11" i="16"/>
  <c r="D11" i="15"/>
  <c r="D11" i="14"/>
  <c r="D11" i="13"/>
  <c r="D11" i="12"/>
  <c r="D11" i="11"/>
  <c r="D26" i="14"/>
  <c r="D32" i="14" s="1"/>
  <c r="D26" i="13"/>
  <c r="D32" i="13" s="1"/>
  <c r="D16" i="9"/>
  <c r="D15" i="9"/>
  <c r="D8" i="9" l="1"/>
  <c r="D7" i="9"/>
  <c r="D6" i="9"/>
  <c r="A8" i="9"/>
  <c r="A7" i="9"/>
  <c r="A6" i="9"/>
  <c r="F8" i="17"/>
  <c r="C8" i="17"/>
  <c r="F7" i="17"/>
  <c r="C7" i="17"/>
  <c r="F6" i="17"/>
  <c r="C6" i="17"/>
  <c r="F8" i="16"/>
  <c r="C8" i="16"/>
  <c r="F7" i="16"/>
  <c r="C7" i="16"/>
  <c r="F6" i="16"/>
  <c r="C6" i="16"/>
  <c r="F8" i="15"/>
  <c r="C8" i="15"/>
  <c r="F7" i="15"/>
  <c r="C7" i="15"/>
  <c r="F6" i="15"/>
  <c r="C6" i="15"/>
  <c r="F8" i="14"/>
  <c r="C8" i="14"/>
  <c r="F7" i="14"/>
  <c r="C7" i="14"/>
  <c r="F6" i="14"/>
  <c r="C6" i="14"/>
  <c r="F8" i="13"/>
  <c r="C8" i="13"/>
  <c r="F7" i="13"/>
  <c r="C7" i="13"/>
  <c r="F6" i="13"/>
  <c r="C6" i="13"/>
  <c r="F8" i="12"/>
  <c r="C8" i="12"/>
  <c r="F7" i="12"/>
  <c r="C7" i="12"/>
  <c r="F6" i="12"/>
  <c r="C6" i="12"/>
  <c r="F8" i="11"/>
  <c r="F7" i="11"/>
  <c r="F6" i="11"/>
  <c r="C8" i="11"/>
  <c r="C7" i="11"/>
  <c r="C6" i="11"/>
  <c r="D27" i="17" l="1"/>
  <c r="F14" i="17"/>
  <c r="D26" i="17" s="1"/>
  <c r="D30" i="17"/>
  <c r="D27" i="16"/>
  <c r="F22" i="16"/>
  <c r="F21" i="16"/>
  <c r="F20" i="16"/>
  <c r="F19" i="16"/>
  <c r="F18" i="16"/>
  <c r="F17" i="16"/>
  <c r="F16" i="16"/>
  <c r="F15" i="16"/>
  <c r="F14" i="16"/>
  <c r="D27" i="15"/>
  <c r="D30" i="15" s="1"/>
  <c r="F22" i="15"/>
  <c r="F21" i="15"/>
  <c r="F20" i="15"/>
  <c r="F19" i="15"/>
  <c r="F18" i="15"/>
  <c r="F17" i="15"/>
  <c r="F16" i="15"/>
  <c r="F15" i="15"/>
  <c r="F14" i="15"/>
  <c r="D27" i="14"/>
  <c r="F23" i="14"/>
  <c r="F22" i="14"/>
  <c r="F21" i="14"/>
  <c r="F20" i="14"/>
  <c r="F19" i="14"/>
  <c r="F18" i="14"/>
  <c r="F17" i="14"/>
  <c r="F16" i="14"/>
  <c r="F15" i="14"/>
  <c r="F14" i="14"/>
  <c r="D30" i="14"/>
  <c r="D27" i="13"/>
  <c r="F23" i="13"/>
  <c r="F22" i="13"/>
  <c r="F21" i="13"/>
  <c r="F20" i="13"/>
  <c r="F19" i="13"/>
  <c r="F18" i="13"/>
  <c r="F17" i="13"/>
  <c r="F16" i="13"/>
  <c r="F15" i="13"/>
  <c r="F14" i="13"/>
  <c r="D30" i="13"/>
  <c r="D27" i="12"/>
  <c r="F23" i="12"/>
  <c r="F22" i="12"/>
  <c r="F21" i="12"/>
  <c r="F20" i="12"/>
  <c r="F19" i="12"/>
  <c r="F18" i="12"/>
  <c r="F17" i="12"/>
  <c r="F16" i="12"/>
  <c r="F15" i="12"/>
  <c r="F14" i="12"/>
  <c r="D30" i="12"/>
  <c r="D27" i="11"/>
  <c r="F22" i="11"/>
  <c r="F21" i="11"/>
  <c r="F20" i="11"/>
  <c r="F19" i="11"/>
  <c r="F18" i="11"/>
  <c r="F17" i="11"/>
  <c r="F16" i="11"/>
  <c r="F15" i="11"/>
  <c r="F14" i="11"/>
  <c r="D30" i="11"/>
  <c r="D30" i="1"/>
  <c r="D26" i="11" l="1"/>
  <c r="D32" i="11" s="1"/>
  <c r="D30" i="16"/>
  <c r="D32" i="17"/>
  <c r="D26" i="16"/>
  <c r="D26" i="15"/>
  <c r="D26" i="12"/>
  <c r="D19" i="9"/>
  <c r="D13" i="9"/>
  <c r="D32" i="16" l="1"/>
  <c r="D32" i="15"/>
  <c r="D32" i="12"/>
  <c r="D18" i="9"/>
  <c r="D17" i="9"/>
  <c r="D14" i="9"/>
  <c r="A9" i="9" l="1"/>
  <c r="D208" i="10" l="1"/>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 r="D27" i="1"/>
  <c r="F22" i="1"/>
  <c r="F21" i="1"/>
  <c r="F20" i="1"/>
  <c r="F19" i="1"/>
  <c r="F18" i="1"/>
  <c r="F17" i="1"/>
  <c r="F16" i="1"/>
  <c r="F15" i="1"/>
  <c r="F14" i="1"/>
  <c r="D26" i="1" s="1"/>
  <c r="D32" i="1" l="1"/>
  <c r="D29" i="1"/>
  <c r="D12" i="9"/>
  <c r="D33" i="1" l="1"/>
  <c r="D10" i="11"/>
  <c r="D29" i="11" s="1"/>
  <c r="E12" i="9"/>
  <c r="D12" i="11" l="1"/>
  <c r="D33" i="11"/>
  <c r="D10" i="12"/>
  <c r="D29" i="12" s="1"/>
  <c r="E13" i="9"/>
  <c r="D33" i="12" l="1"/>
  <c r="D10" i="13"/>
  <c r="D29" i="13" s="1"/>
  <c r="D12" i="12"/>
  <c r="E14" i="9"/>
  <c r="D12" i="13" l="1"/>
  <c r="D10" i="14"/>
  <c r="D29" i="14" s="1"/>
  <c r="D33" i="13"/>
  <c r="E15" i="9"/>
  <c r="D12" i="14" l="1"/>
  <c r="D10" i="15"/>
  <c r="D29" i="15" s="1"/>
  <c r="D33" i="14"/>
  <c r="E16" i="9"/>
  <c r="D12" i="15" l="1"/>
  <c r="D33" i="15"/>
  <c r="D10" i="16"/>
  <c r="D29" i="16" s="1"/>
  <c r="E17" i="9"/>
  <c r="D33" i="16" l="1"/>
  <c r="D10" i="17"/>
  <c r="D29" i="17" s="1"/>
  <c r="D33" i="17" s="1"/>
  <c r="D12" i="16"/>
  <c r="E18" i="9"/>
  <c r="E19" i="9"/>
  <c r="D20" i="9" l="1"/>
  <c r="D12" i="17"/>
</calcChain>
</file>

<file path=xl/sharedStrings.xml><?xml version="1.0" encoding="utf-8"?>
<sst xmlns="http://schemas.openxmlformats.org/spreadsheetml/2006/main" count="1052" uniqueCount="488">
  <si>
    <t>Name of Candidate:</t>
  </si>
  <si>
    <t>Roll No.:</t>
  </si>
  <si>
    <t>Father's Name:</t>
  </si>
  <si>
    <t>XYZ</t>
  </si>
  <si>
    <t>Registration No.:</t>
  </si>
  <si>
    <t>7141-14-000</t>
  </si>
  <si>
    <t>Mother's Name:</t>
  </si>
  <si>
    <t>PQR</t>
  </si>
  <si>
    <t>Batch:</t>
  </si>
  <si>
    <t>2014-2018</t>
  </si>
  <si>
    <t>Previous Grade Points</t>
  </si>
  <si>
    <t>Previous Credits</t>
  </si>
  <si>
    <t>Previous CGPA</t>
  </si>
  <si>
    <t>S. No.</t>
  </si>
  <si>
    <t>Sub Code</t>
  </si>
  <si>
    <t>Subject Name</t>
  </si>
  <si>
    <t>Credits</t>
  </si>
  <si>
    <t>Grade</t>
  </si>
  <si>
    <t>Grade Value</t>
  </si>
  <si>
    <t>Grade Points</t>
  </si>
  <si>
    <t>CPE 101</t>
  </si>
  <si>
    <t>Computer Programming</t>
  </si>
  <si>
    <t>B+</t>
  </si>
  <si>
    <t>ECE 101</t>
  </si>
  <si>
    <t>Basic Electrical Engineering</t>
  </si>
  <si>
    <t>A+</t>
  </si>
  <si>
    <t>MCE 102</t>
  </si>
  <si>
    <t>Manufacturing Processes</t>
  </si>
  <si>
    <t>A</t>
  </si>
  <si>
    <t>BAS 101</t>
  </si>
  <si>
    <t>Applied Physics – I</t>
  </si>
  <si>
    <t>BAS 102</t>
  </si>
  <si>
    <t>Applied Mathematics – I</t>
  </si>
  <si>
    <t>CPE 151</t>
  </si>
  <si>
    <t>Computer Programming Lab</t>
  </si>
  <si>
    <t>BAS 151</t>
  </si>
  <si>
    <t>Applied Physics - I Lab</t>
  </si>
  <si>
    <t>MCE 152</t>
  </si>
  <si>
    <t>Manufacturing Processes Lab</t>
  </si>
  <si>
    <t>ECE 153</t>
  </si>
  <si>
    <t>Electrical and Electronics Lab</t>
  </si>
  <si>
    <t>Grade Points in Current Semester</t>
  </si>
  <si>
    <t>Credits in Current Semester</t>
  </si>
  <si>
    <t>Total Grade Points Till Current Semester</t>
  </si>
  <si>
    <t>Total Credits Till Current Semester</t>
  </si>
  <si>
    <t>SGPA of Current Semester</t>
  </si>
  <si>
    <t>CGPA (after 2nd Semester)</t>
  </si>
  <si>
    <t>Marks</t>
  </si>
  <si>
    <t>Gr. Pt.</t>
  </si>
  <si>
    <t>O</t>
  </si>
  <si>
    <t>91-100</t>
  </si>
  <si>
    <t>Outstanding</t>
  </si>
  <si>
    <t>81-90</t>
  </si>
  <si>
    <t>Excellent</t>
  </si>
  <si>
    <t>71-80</t>
  </si>
  <si>
    <t>Very Good</t>
  </si>
  <si>
    <t>61-70</t>
  </si>
  <si>
    <t>Good</t>
  </si>
  <si>
    <t>B</t>
  </si>
  <si>
    <t>51-60</t>
  </si>
  <si>
    <t>Above Average</t>
  </si>
  <si>
    <t>C</t>
  </si>
  <si>
    <t>41-50</t>
  </si>
  <si>
    <t>Average</t>
  </si>
  <si>
    <t>D</t>
  </si>
  <si>
    <t>Fail</t>
  </si>
  <si>
    <t>F</t>
  </si>
  <si>
    <t>Detain</t>
  </si>
  <si>
    <t>Detained</t>
  </si>
  <si>
    <t>HSS 101</t>
  </si>
  <si>
    <t>Communication Skills</t>
  </si>
  <si>
    <t>ECE 102</t>
  </si>
  <si>
    <t>Basic Electronics Engineering</t>
  </si>
  <si>
    <t>BAS 103</t>
  </si>
  <si>
    <t>Applied Chemistry</t>
  </si>
  <si>
    <t xml:space="preserve">BAS 104 </t>
  </si>
  <si>
    <t xml:space="preserve">Applied Physics – II  </t>
  </si>
  <si>
    <t>BAS 105</t>
  </si>
  <si>
    <t>Applied Mathematics – II</t>
  </si>
  <si>
    <t>HSS 151</t>
  </si>
  <si>
    <t>Communication Skills Lab</t>
  </si>
  <si>
    <t>MCE 151</t>
  </si>
  <si>
    <t>Engineering Graphics</t>
  </si>
  <si>
    <t>BAS 153</t>
  </si>
  <si>
    <t>Applied Chemistry Lab</t>
  </si>
  <si>
    <t>BAS 154</t>
  </si>
  <si>
    <t xml:space="preserve">Applied Physics – II Lab </t>
  </si>
  <si>
    <t>BAS 201</t>
  </si>
  <si>
    <t>Numerical Methods and Applications</t>
  </si>
  <si>
    <t>BAS 202</t>
  </si>
  <si>
    <t>Operations Research</t>
  </si>
  <si>
    <t>MCE 251</t>
  </si>
  <si>
    <t>Machine Drawing</t>
  </si>
  <si>
    <t>MCE 202</t>
  </si>
  <si>
    <t>Basic Thermodynamics</t>
  </si>
  <si>
    <t>MCE 203</t>
  </si>
  <si>
    <t>Strength of Materials</t>
  </si>
  <si>
    <t>MCE 204</t>
  </si>
  <si>
    <t>Manufacturing Technology</t>
  </si>
  <si>
    <t>BAS 251</t>
  </si>
  <si>
    <t>Numerical Methods and Applications Lab</t>
  </si>
  <si>
    <t>MCE 253</t>
  </si>
  <si>
    <t>Strength of Materials Lab</t>
  </si>
  <si>
    <t>MCE 254</t>
  </si>
  <si>
    <t>Manufacturing Technology Lab</t>
  </si>
  <si>
    <t>CGPA (after 3rd Semester)</t>
  </si>
  <si>
    <t>HSS 201</t>
  </si>
  <si>
    <t>Management Practices &amp; Organisational Behaviour</t>
  </si>
  <si>
    <t>ECE 205</t>
  </si>
  <si>
    <t>Measurement Science and Techniques</t>
  </si>
  <si>
    <t>MCE 205</t>
  </si>
  <si>
    <t xml:space="preserve">Theory of Machines  </t>
  </si>
  <si>
    <t>MCE 206</t>
  </si>
  <si>
    <t>Fluid Mechanics</t>
  </si>
  <si>
    <t>MCE 207</t>
  </si>
  <si>
    <t>Applied Thermodynamics</t>
  </si>
  <si>
    <t>MCE 208</t>
  </si>
  <si>
    <t>Machine Design-I</t>
  </si>
  <si>
    <t>ECE 255</t>
  </si>
  <si>
    <t>Measurement Science and Techniques Lab</t>
  </si>
  <si>
    <t>MCE 256</t>
  </si>
  <si>
    <t>Fluid Mechanics Lab</t>
  </si>
  <si>
    <t>MCE 257</t>
  </si>
  <si>
    <t>Applied Thermodynamics Lab</t>
  </si>
  <si>
    <t>CGPA (after 4th Semester)</t>
  </si>
  <si>
    <t>CPE 206</t>
  </si>
  <si>
    <t>Visual Programming using VB.Net</t>
  </si>
  <si>
    <t xml:space="preserve">MCE 301 </t>
  </si>
  <si>
    <t xml:space="preserve">Machine Design – II </t>
  </si>
  <si>
    <t>MCE 302</t>
  </si>
  <si>
    <t>Dynamics of Machines</t>
  </si>
  <si>
    <t>MCE 303</t>
  </si>
  <si>
    <t>Heat and Mass Transfer</t>
  </si>
  <si>
    <t>MCE 304</t>
  </si>
  <si>
    <t xml:space="preserve">Industrial Metallurgy and Materials </t>
  </si>
  <si>
    <t>MCE 305</t>
  </si>
  <si>
    <t>Industrial Engineering (Elective – I)</t>
  </si>
  <si>
    <t>CPE 256</t>
  </si>
  <si>
    <t>Visual Programming using VB.NET Lab</t>
  </si>
  <si>
    <t>MCE 352</t>
  </si>
  <si>
    <t>Dynamics of Machines  Lab</t>
  </si>
  <si>
    <t>MCE 353</t>
  </si>
  <si>
    <t>Heat and Mass Transfer Lab</t>
  </si>
  <si>
    <t>STG 351</t>
  </si>
  <si>
    <t>Summer Training</t>
  </si>
  <si>
    <t>CGPA (after 5th Semester)</t>
  </si>
  <si>
    <t>MCE 306</t>
  </si>
  <si>
    <t>Computer Aided Design</t>
  </si>
  <si>
    <t>MCE 307</t>
  </si>
  <si>
    <t>Machining Science</t>
  </si>
  <si>
    <t>MCE 308</t>
  </si>
  <si>
    <t>Refrigeration and Air Conditioning</t>
  </si>
  <si>
    <t>MCE 309</t>
  </si>
  <si>
    <t>Mechanical Vibrations</t>
  </si>
  <si>
    <t>MCE 356</t>
  </si>
  <si>
    <t>Computer Aided Design Lab</t>
  </si>
  <si>
    <t>MCD 357</t>
  </si>
  <si>
    <t>Machining Science Lab</t>
  </si>
  <si>
    <t>MCE 358</t>
  </si>
  <si>
    <t>Refrigeration and Air Conditioning Lab</t>
  </si>
  <si>
    <t>MCE 310</t>
  </si>
  <si>
    <t>Industrial Automation &amp; Robotics</t>
  </si>
  <si>
    <t>MCE 314</t>
  </si>
  <si>
    <t>Industrial Quality Control</t>
  </si>
  <si>
    <t>CGPA (after 6th Semester)</t>
  </si>
  <si>
    <t>CGPA (after 7th Semester)</t>
  </si>
  <si>
    <t>PRJ-451</t>
  </si>
  <si>
    <t>PROJECT</t>
  </si>
  <si>
    <t>CGPA (after 8th Semester)</t>
  </si>
  <si>
    <t>PROVISIONAL –CUM-CHARACTER CERTIFICATE</t>
  </si>
  <si>
    <t>Ref. No.:</t>
  </si>
  <si>
    <t>………………………….</t>
  </si>
  <si>
    <t>Dated:</t>
  </si>
  <si>
    <t>Semester</t>
  </si>
  <si>
    <t>SGPA</t>
  </si>
  <si>
    <t>CGPA</t>
  </si>
  <si>
    <t>Overall CGPA:</t>
  </si>
  <si>
    <t>Year</t>
  </si>
  <si>
    <t>Code</t>
  </si>
  <si>
    <t>Subject</t>
  </si>
  <si>
    <t>CIVIL ENGG</t>
  </si>
  <si>
    <t>Management  Practices  &amp;  Organizational Behavior</t>
  </si>
  <si>
    <t>CVE-201</t>
  </si>
  <si>
    <t>Survey-1</t>
  </si>
  <si>
    <t>CVE 202</t>
  </si>
  <si>
    <t>Building Materials</t>
  </si>
  <si>
    <t>CVE 203</t>
  </si>
  <si>
    <t>Building Construction</t>
  </si>
  <si>
    <t>CVE 204</t>
  </si>
  <si>
    <t>CVE 251</t>
  </si>
  <si>
    <t>Survey-I Lab *</t>
  </si>
  <si>
    <t>CVE 252</t>
  </si>
  <si>
    <t>Building Materials Lab *</t>
  </si>
  <si>
    <t>CVE 254</t>
  </si>
  <si>
    <t>Fluid Mechanics Lab *</t>
  </si>
  <si>
    <t>Punjabi</t>
  </si>
  <si>
    <t>Visual Programming</t>
  </si>
  <si>
    <t>CVE 205</t>
  </si>
  <si>
    <t>Survey-II</t>
  </si>
  <si>
    <t>CVE 206</t>
  </si>
  <si>
    <t>Rock Mechanics &amp; Engineering Geology</t>
  </si>
  <si>
    <t>CVE 207</t>
  </si>
  <si>
    <t>Solid Mechanics</t>
  </si>
  <si>
    <t>CVE 208</t>
  </si>
  <si>
    <t>Hydrology and Ground Water</t>
  </si>
  <si>
    <t>Numerical Methods and Applications Lab*</t>
  </si>
  <si>
    <t>Visual Programming Lab *</t>
  </si>
  <si>
    <t>CVE 257</t>
  </si>
  <si>
    <t>Solid Mechanics Lab *</t>
  </si>
  <si>
    <t>CVE -301</t>
  </si>
  <si>
    <t>Trans po rt ation E n gg. -I</t>
  </si>
  <si>
    <t>CVE -302</t>
  </si>
  <si>
    <t>Structure Analysis - I</t>
  </si>
  <si>
    <t>CVE -303</t>
  </si>
  <si>
    <t>Concrete Structure Design - I</t>
  </si>
  <si>
    <t>CVE -304</t>
  </si>
  <si>
    <t>Estimation and Costing</t>
  </si>
  <si>
    <t>CVE -305</t>
  </si>
  <si>
    <t>Irri gati on En gg. - I</t>
  </si>
  <si>
    <t>CVE -306</t>
  </si>
  <si>
    <t>Steel Structure Design - I</t>
  </si>
  <si>
    <t>CVE -351</t>
  </si>
  <si>
    <t>Transportation Engg.-I (LAB)*</t>
  </si>
  <si>
    <t>CVE -352</t>
  </si>
  <si>
    <t>Structure Analysis (LAB)*</t>
  </si>
  <si>
    <t>CVE -353</t>
  </si>
  <si>
    <t>Concrete Lab (LAB)*</t>
  </si>
  <si>
    <t>STE - 351</t>
  </si>
  <si>
    <t>Survey camp</t>
  </si>
  <si>
    <t>CVE -307</t>
  </si>
  <si>
    <t>Transportation Engg. - II</t>
  </si>
  <si>
    <t>CVE -308</t>
  </si>
  <si>
    <t>Geo technology - I</t>
  </si>
  <si>
    <t>CVE -309</t>
  </si>
  <si>
    <t>Concrete Structure Design - II</t>
  </si>
  <si>
    <t>CVE -310</t>
  </si>
  <si>
    <t>Structure Analysis - II</t>
  </si>
  <si>
    <t>CVE 311</t>
  </si>
  <si>
    <t>Elective - I-Waste Water Treatment</t>
  </si>
  <si>
    <t>CVE 312</t>
  </si>
  <si>
    <t>Elective - I-Hydro Electric Power Development</t>
  </si>
  <si>
    <t>CVE 313</t>
  </si>
  <si>
    <t>Elective - I-River Mechanics and Flood Control</t>
  </si>
  <si>
    <t>CVE 314</t>
  </si>
  <si>
    <t>Elective - I-Design of hydraulic Structure</t>
  </si>
  <si>
    <t>CVE 315</t>
  </si>
  <si>
    <t>Elective - I-Concrete Technology</t>
  </si>
  <si>
    <t>CVE 316</t>
  </si>
  <si>
    <t>Elective - I-Irrigation Engg. - II</t>
  </si>
  <si>
    <t>CVE 317</t>
  </si>
  <si>
    <t>Elective - I-Introduction to FEM</t>
  </si>
  <si>
    <t>CVE 318</t>
  </si>
  <si>
    <t>Elective - I-Construction Technology</t>
  </si>
  <si>
    <t>CVE 319</t>
  </si>
  <si>
    <t>Elective - I-Rock Mechanics</t>
  </si>
  <si>
    <t>CVE 320</t>
  </si>
  <si>
    <t>Elective - I-Transport Planning</t>
  </si>
  <si>
    <t>CVE -3 57</t>
  </si>
  <si>
    <t>Transportation Engg.-II (LAB)</t>
  </si>
  <si>
    <t>CVE -3 58</t>
  </si>
  <si>
    <t>Geo technology - I (LAB)</t>
  </si>
  <si>
    <t>CVE -3 59</t>
  </si>
  <si>
    <t>Concrete Structure Drawing (CAD LAB)</t>
  </si>
  <si>
    <t>COMPUTER ENGG</t>
  </si>
  <si>
    <t>ECE-209</t>
  </si>
  <si>
    <t>Digital Electronic Circuits</t>
  </si>
  <si>
    <t>CPE-201</t>
  </si>
  <si>
    <t>Computer Architecture</t>
  </si>
  <si>
    <t>CPE-202</t>
  </si>
  <si>
    <t>Object Oriented Programming using C++</t>
  </si>
  <si>
    <t>CPE-203</t>
  </si>
  <si>
    <t>Operating Systems</t>
  </si>
  <si>
    <t>CPE-205</t>
  </si>
  <si>
    <t>Discrete Mathematical Structure</t>
  </si>
  <si>
    <t>CPE-210</t>
  </si>
  <si>
    <t>Computer Peripheral and Interface</t>
  </si>
  <si>
    <t>ECE-259</t>
  </si>
  <si>
    <t>Digital Electronic Circuits Lab</t>
  </si>
  <si>
    <t>CPE-252</t>
  </si>
  <si>
    <t>Object Oriented Programming using C++ Lab</t>
  </si>
  <si>
    <t>CPE-253</t>
  </si>
  <si>
    <t>Operating System and Hardware  Lab</t>
  </si>
  <si>
    <t>BAS-201</t>
  </si>
  <si>
    <t>Numerical Methods &amp; Applications</t>
  </si>
  <si>
    <t>CPE-206</t>
  </si>
  <si>
    <t>Visual Programming using VB.NET</t>
  </si>
  <si>
    <t>CPE-207</t>
  </si>
  <si>
    <t>Computer Networks</t>
  </si>
  <si>
    <t>CPE-208</t>
  </si>
  <si>
    <t>Data Structures</t>
  </si>
  <si>
    <t>HSS-201</t>
  </si>
  <si>
    <t>Management Practice &amp; Organization Behaviour</t>
  </si>
  <si>
    <t>CPE-211</t>
  </si>
  <si>
    <t>Elective I-System Analysis &amp; Design</t>
  </si>
  <si>
    <t>CPE-212</t>
  </si>
  <si>
    <t>Elective I-Managenent Information System</t>
  </si>
  <si>
    <t>CPE-213</t>
  </si>
  <si>
    <t>Elective I-E-Commerce</t>
  </si>
  <si>
    <t>BAS-251</t>
  </si>
  <si>
    <t>Numerical Methods &amp; Application Lab</t>
  </si>
  <si>
    <t>CPE-256</t>
  </si>
  <si>
    <t>CPE-258</t>
  </si>
  <si>
    <t>Data Structures using C/C++ Lab</t>
  </si>
  <si>
    <t>CPE-259</t>
  </si>
  <si>
    <t>Computer Networks Lab</t>
  </si>
  <si>
    <t>Environment and Road Safety Awareness</t>
  </si>
  <si>
    <t>CPE-301</t>
  </si>
  <si>
    <t>System Programming</t>
  </si>
  <si>
    <t>CPE-302</t>
  </si>
  <si>
    <t>Database Management System</t>
  </si>
  <si>
    <t>CPE-303</t>
  </si>
  <si>
    <t>Algorithm Analysis &amp; Design</t>
  </si>
  <si>
    <t>CPE-304</t>
  </si>
  <si>
    <t>Theory of Computation</t>
  </si>
  <si>
    <t>CPE-305</t>
  </si>
  <si>
    <t>Microprocessor &amp; Assembly Language Prog.</t>
  </si>
  <si>
    <t>CPE-306</t>
  </si>
  <si>
    <t>Software Engineering</t>
  </si>
  <si>
    <t>CPE-352</t>
  </si>
  <si>
    <t>Database Management System Lab</t>
  </si>
  <si>
    <t>CPE-353</t>
  </si>
  <si>
    <t>Algorithm Analysis &amp; Design Lab</t>
  </si>
  <si>
    <t>CPE-355</t>
  </si>
  <si>
    <t>Microprocessor &amp; Assembly Language Prog. Lab</t>
  </si>
  <si>
    <t>STG-351</t>
  </si>
  <si>
    <t>Summer Training **</t>
  </si>
  <si>
    <t>Open Elective</t>
  </si>
  <si>
    <t>CPE-307</t>
  </si>
  <si>
    <t>RDBMS Using PL/SQL</t>
  </si>
  <si>
    <t>CPE-309</t>
  </si>
  <si>
    <t>Compiler Design</t>
  </si>
  <si>
    <t>CPE-315</t>
  </si>
  <si>
    <t>Network Security</t>
  </si>
  <si>
    <t>CPE-319</t>
  </si>
  <si>
    <t>Java Programming</t>
  </si>
  <si>
    <t>CPE-357</t>
  </si>
  <si>
    <t>RDBMS Using PL/SQL Lab</t>
  </si>
  <si>
    <t>CPE-361</t>
  </si>
  <si>
    <t>Network Security Lab</t>
  </si>
  <si>
    <t>CPE-362</t>
  </si>
  <si>
    <t>Java Programming Lab</t>
  </si>
  <si>
    <t>CPE-311</t>
  </si>
  <si>
    <t>Elective-II-Parallel Computing</t>
  </si>
  <si>
    <t>CPE-312</t>
  </si>
  <si>
    <t>Elective-II-Multimedia Systems</t>
  </si>
  <si>
    <t>CPE-313</t>
  </si>
  <si>
    <t>Elective-II-Software Project Management</t>
  </si>
  <si>
    <t>CPE-314</t>
  </si>
  <si>
    <t>Elective-II-Distributed Computing</t>
  </si>
  <si>
    <t>MBA-5011</t>
  </si>
  <si>
    <t>Elective-II-Foundation of Financial Accounting</t>
  </si>
  <si>
    <t>CPE-316</t>
  </si>
  <si>
    <t>Elective-III-ATM Networks</t>
  </si>
  <si>
    <t>CPE-317</t>
  </si>
  <si>
    <t>Elective-III-Grid Computing</t>
  </si>
  <si>
    <t>CPE-318</t>
  </si>
  <si>
    <t>Elective-III-Business Intelligence</t>
  </si>
  <si>
    <t>CPE-320</t>
  </si>
  <si>
    <t>Elective-III-Cloud Computing</t>
  </si>
  <si>
    <t>MBA-5012</t>
  </si>
  <si>
    <t>Elective-III-Foundations of Managerial Accounting</t>
  </si>
  <si>
    <t>ELECTRONICS ENGG</t>
  </si>
  <si>
    <t>ECE201</t>
  </si>
  <si>
    <t>Electronic Devices</t>
  </si>
  <si>
    <t>ECE202</t>
  </si>
  <si>
    <t>Electrical and Electronic Instrumentation</t>
  </si>
  <si>
    <t>ECE203</t>
  </si>
  <si>
    <t>Electro -Magnetic Field Theory</t>
  </si>
  <si>
    <t>HSS201</t>
  </si>
  <si>
    <t>Management Practices &amp; Organizational Behaviour</t>
  </si>
  <si>
    <t>CPE206</t>
  </si>
  <si>
    <t>Visu al Programming Usin g VB.NET</t>
  </si>
  <si>
    <t>BAS201</t>
  </si>
  <si>
    <t>ECE251</t>
  </si>
  <si>
    <t>Electronic Devices Lab *</t>
  </si>
  <si>
    <t>CPE256</t>
  </si>
  <si>
    <t>Visual Programming Using VB.NET Lab *</t>
  </si>
  <si>
    <t>BAS251</t>
  </si>
  <si>
    <t>Numerical Methods &amp; Applications Lab*</t>
  </si>
  <si>
    <t>Measurement Science &amp; Techniques</t>
  </si>
  <si>
    <t>ECE 206</t>
  </si>
  <si>
    <t>Circuit Theory</t>
  </si>
  <si>
    <t>ECE 207</t>
  </si>
  <si>
    <t>Signals &amp; Systems</t>
  </si>
  <si>
    <t>ECE 208</t>
  </si>
  <si>
    <t>Antenna &amp; Wave Propagation</t>
  </si>
  <si>
    <t>ECE 209</t>
  </si>
  <si>
    <t>ECE 210</t>
  </si>
  <si>
    <t>Analog Electronic Circuits</t>
  </si>
  <si>
    <t>ECE 256</t>
  </si>
  <si>
    <t>Circuit Theory Lab *</t>
  </si>
  <si>
    <t>ECE 259</t>
  </si>
  <si>
    <t>Digital Electronic Circuits Lab *</t>
  </si>
  <si>
    <t>ECE 260</t>
  </si>
  <si>
    <t>Analog Electronic Circuits Lab *</t>
  </si>
  <si>
    <t>ECE 302</t>
  </si>
  <si>
    <t>Analog Communication Systems</t>
  </si>
  <si>
    <t>ECE 303</t>
  </si>
  <si>
    <t>Micro Processor &amp; Applications</t>
  </si>
  <si>
    <t>ECE 304</t>
  </si>
  <si>
    <t>Digital System Design</t>
  </si>
  <si>
    <t>ECE 305</t>
  </si>
  <si>
    <t>Linear Integrated Circuits &amp; Applications</t>
  </si>
  <si>
    <t>ECE 306</t>
  </si>
  <si>
    <t>Control Engineering</t>
  </si>
  <si>
    <t>ECE 352</t>
  </si>
  <si>
    <t>Analog Communication Systems Lab *</t>
  </si>
  <si>
    <t>ECE 353</t>
  </si>
  <si>
    <t>Micro Processor &amp; Applications Lab*</t>
  </si>
  <si>
    <t>ECE 354</t>
  </si>
  <si>
    <t>Digital System Design* Lab</t>
  </si>
  <si>
    <t>ECE 301</t>
  </si>
  <si>
    <t>Elective -1-Opto Electronics</t>
  </si>
  <si>
    <t>ECE 316</t>
  </si>
  <si>
    <t>Elective -1-HDL Based Digital Design</t>
  </si>
  <si>
    <t>Open Elective-Micro Economic Analysis</t>
  </si>
  <si>
    <t>Open Elective-Quantitative Techniques</t>
  </si>
  <si>
    <t>Summer Training* * *</t>
  </si>
  <si>
    <t>ECE 307</t>
  </si>
  <si>
    <t>Digital Signal Processin g</t>
  </si>
  <si>
    <t>ECE 308</t>
  </si>
  <si>
    <t>Digital Communication Systems</t>
  </si>
  <si>
    <t>ECE 310</t>
  </si>
  <si>
    <t>Microelectronics</t>
  </si>
  <si>
    <t>ECE 317</t>
  </si>
  <si>
    <t>Optical Fiber Communication</t>
  </si>
  <si>
    <t>ECE 357</t>
  </si>
  <si>
    <t>Digital Signal Processing Lab</t>
  </si>
  <si>
    <t>ECE 358</t>
  </si>
  <si>
    <t>Digital Communication Systems Lab</t>
  </si>
  <si>
    <t>ECE 367</t>
  </si>
  <si>
    <t>Optical Fiber Communication Lab</t>
  </si>
  <si>
    <t>ECE 311</t>
  </si>
  <si>
    <t>Elective - II-Microcontroller &amp; Applications</t>
  </si>
  <si>
    <t>ECE 312</t>
  </si>
  <si>
    <t>Elective - II-Information Theory &amp; Coding</t>
  </si>
  <si>
    <t>ECE 313</t>
  </si>
  <si>
    <t>Elective - II-Reliability Engineering</t>
  </si>
  <si>
    <t>ECE 315</t>
  </si>
  <si>
    <t>Elective - II-Modern Control System</t>
  </si>
  <si>
    <t>CPE 302</t>
  </si>
  <si>
    <t>Elective - III-Database Management System</t>
  </si>
  <si>
    <t>CPE 403</t>
  </si>
  <si>
    <t>Elective - III-System  Modeling &amp; Simulation</t>
  </si>
  <si>
    <t>CPE 404</t>
  </si>
  <si>
    <t>Elective - III-Artificial Intelligence</t>
  </si>
  <si>
    <t>CPE 318</t>
  </si>
  <si>
    <t>Elective - III-Business Intelligence</t>
  </si>
  <si>
    <t>DEPARTMENT OF COMPUTER ENGINEERING</t>
  </si>
  <si>
    <t>(HEAD - COMPUTER ENGG.)</t>
  </si>
  <si>
    <t>Operating System and Hardware Lab</t>
  </si>
  <si>
    <t xml:space="preserve"> RDBMS Using PL/SQL Lab</t>
  </si>
  <si>
    <t xml:space="preserve"> Network Security Lab</t>
  </si>
  <si>
    <t xml:space="preserve"> Java Programming Lab</t>
  </si>
  <si>
    <t>Elective-II</t>
  </si>
  <si>
    <t>Elective-III</t>
  </si>
  <si>
    <t xml:space="preserve"> System Modeling &amp; Simulation</t>
  </si>
  <si>
    <t>CPE-403</t>
  </si>
  <si>
    <t xml:space="preserve"> Artificial Intelligence</t>
  </si>
  <si>
    <t>CPE-404</t>
  </si>
  <si>
    <t xml:space="preserve"> Data Mining &amp; Warehousing</t>
  </si>
  <si>
    <t>CPE-407</t>
  </si>
  <si>
    <t>CPE-412</t>
  </si>
  <si>
    <t xml:space="preserve"> Computer Graphics</t>
  </si>
  <si>
    <t xml:space="preserve"> Artificial Intelligence Lab</t>
  </si>
  <si>
    <t>CPE-454</t>
  </si>
  <si>
    <t xml:space="preserve"> Data Mining &amp; Warehousing Lab</t>
  </si>
  <si>
    <t>CPE-455</t>
  </si>
  <si>
    <t xml:space="preserve"> Computer Graphics Lab</t>
  </si>
  <si>
    <t>CPE-456</t>
  </si>
  <si>
    <t>Elective- IV</t>
  </si>
  <si>
    <t>Elective- V</t>
  </si>
  <si>
    <t>PUNJABI UNIVERSITY, PATIALA</t>
  </si>
  <si>
    <t>PROVISIONAL RESULT OF B. TECH. 2nd SEMESTER (Computer Engineering)</t>
  </si>
  <si>
    <t>PROVISIONAL RESULT OF B. TECH. 3rd SEMESTER (Computer Engineering)</t>
  </si>
  <si>
    <t>PROVISIONAL RESULT OF B. TECH. 4th SEMESTER (Computer Engineering)</t>
  </si>
  <si>
    <t>PROVISIONAL RESULT OF B. TECH. 5th SEMESTER (Computer Engineering)</t>
  </si>
  <si>
    <t>PROVISIONAL RESULT OF B. TECH. 6th SEMESTER (Computer Engineering)</t>
  </si>
  <si>
    <t>PROVISIONAL RESULT OF B. TECH. 7th SEMESTER (Computer Engineering)</t>
  </si>
  <si>
    <t>PROVISIONAL RESULT OF B. TECH. 8th SEMESTER (Computer Engineering)</t>
  </si>
  <si>
    <t xml:space="preserve">         His / her moral character was found good during the above said period in the University.</t>
  </si>
  <si>
    <t>PROVISIONAL RESULT OF B. TECH. 1st SEMESTER (Computer Engineering)</t>
  </si>
  <si>
    <t>CGPA (after 1st Semester)</t>
  </si>
  <si>
    <t>Elective I</t>
  </si>
  <si>
    <t>P</t>
  </si>
  <si>
    <t>Fair</t>
  </si>
  <si>
    <t xml:space="preserve">Agjhdfgf </t>
  </si>
  <si>
    <t>23652141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</si>
</sst>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theme="1"/>
      <name val="Calibri"/>
      <family val="2"/>
      <scheme val="minor"/>
    </font>
    <font>
      <sz val="11"/>
      <color theme="0"/>
      <name val="Calibri"/>
      <family val="2"/>
      <scheme val="minor"/>
    </font>
    <font>
      <b/>
      <sz val="14"/>
      <color indexed="8"/>
      <name val="Calibri"/>
      <family val="2"/>
    </font>
    <font>
      <b/>
      <sz val="13"/>
      <color indexed="8"/>
      <name val="Calibri"/>
      <family val="2"/>
    </font>
    <font>
      <b/>
      <sz val="11"/>
      <color indexed="8"/>
      <name val="Calibri"/>
      <family val="2"/>
    </font>
    <font>
      <sz val="11"/>
      <color indexed="8"/>
      <name val="Cambria"/>
      <family val="1"/>
    </font>
    <font>
      <b/>
      <sz val="10"/>
      <name val="Arial"/>
      <family val="2"/>
    </font>
    <font>
      <sz val="12"/>
      <color theme="1"/>
      <name val="Times New Roman"/>
      <family val="1"/>
    </font>
    <font>
      <sz val="12"/>
      <color theme="1"/>
      <name val="Calibri"/>
      <family val="2"/>
      <scheme val="minor"/>
    </font>
    <font>
      <sz val="12"/>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89">
    <xf numFmtId="0" fontId="0" fillId="0" borderId="0" xfId="0"/>
    <xf numFmtId="0" fontId="0" fillId="0" borderId="0" xfId="0" applyAlignment="1">
      <alignment horizontal="center"/>
    </xf>
    <xf numFmtId="0" fontId="0" fillId="0" borderId="0" xfId="0" applyAlignment="1">
      <alignment horizontal="right"/>
    </xf>
    <xf numFmtId="17" fontId="0" fillId="0" borderId="0" xfId="0" applyNumberFormat="1" applyAlignment="1">
      <alignment horizontal="left"/>
    </xf>
    <xf numFmtId="0" fontId="0" fillId="0" borderId="1" xfId="0" applyBorder="1"/>
    <xf numFmtId="0" fontId="0" fillId="0" borderId="1" xfId="0" applyBorder="1" applyAlignment="1">
      <alignment horizontal="center"/>
    </xf>
    <xf numFmtId="0" fontId="0" fillId="0" borderId="2" xfId="0" applyBorder="1"/>
    <xf numFmtId="2" fontId="0" fillId="0" borderId="2" xfId="0" applyNumberFormat="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6" fillId="0" borderId="1" xfId="0" applyFont="1" applyBorder="1" applyAlignment="1">
      <alignment horizontal="center"/>
    </xf>
    <xf numFmtId="0" fontId="0" fillId="0" borderId="1" xfId="0" applyFill="1" applyBorder="1" applyAlignment="1">
      <alignment horizontal="center"/>
    </xf>
    <xf numFmtId="0" fontId="0" fillId="0" borderId="0" xfId="0" applyBorder="1"/>
    <xf numFmtId="0" fontId="0" fillId="0" borderId="0" xfId="0" applyFont="1" applyBorder="1" applyAlignment="1">
      <alignment wrapText="1"/>
    </xf>
    <xf numFmtId="0" fontId="0" fillId="0" borderId="0" xfId="0" applyFont="1" applyBorder="1" applyAlignment="1">
      <alignment horizontal="center"/>
    </xf>
    <xf numFmtId="0" fontId="5" fillId="0" borderId="0" xfId="0" applyFont="1" applyBorder="1" applyAlignment="1">
      <alignment horizontal="center" wrapText="1"/>
    </xf>
    <xf numFmtId="0" fontId="0" fillId="0" borderId="0" xfId="0" applyBorder="1" applyAlignment="1">
      <alignment horizontal="center"/>
    </xf>
    <xf numFmtId="0" fontId="0" fillId="0" borderId="0" xfId="0" applyFont="1" applyBorder="1" applyAlignment="1">
      <alignment horizontal="left"/>
    </xf>
    <xf numFmtId="0" fontId="0" fillId="0" borderId="0" xfId="0" applyBorder="1" applyAlignment="1">
      <alignment wrapText="1"/>
    </xf>
    <xf numFmtId="2" fontId="0" fillId="0" borderId="0" xfId="0" applyNumberFormat="1" applyFont="1" applyBorder="1" applyAlignment="1">
      <alignment horizontal="center"/>
    </xf>
    <xf numFmtId="0" fontId="5" fillId="0" borderId="0" xfId="0" applyFont="1" applyBorder="1" applyAlignment="1">
      <alignment horizontal="right"/>
    </xf>
    <xf numFmtId="2" fontId="0" fillId="0" borderId="0" xfId="0" applyNumberFormat="1" applyBorder="1" applyAlignment="1">
      <alignment horizontal="center"/>
    </xf>
    <xf numFmtId="0" fontId="5" fillId="0" borderId="0" xfId="0" applyFont="1"/>
    <xf numFmtId="0" fontId="7" fillId="2" borderId="1" xfId="0" applyFont="1" applyFill="1" applyBorder="1" applyAlignment="1">
      <alignment horizontal="center"/>
    </xf>
    <xf numFmtId="0" fontId="0" fillId="3" borderId="1" xfId="0" applyFill="1" applyBorder="1" applyAlignment="1">
      <alignment horizontal="center"/>
    </xf>
    <xf numFmtId="2" fontId="0" fillId="0" borderId="1" xfId="0" applyNumberFormat="1" applyBorder="1" applyAlignment="1">
      <alignment horizontal="center"/>
    </xf>
    <xf numFmtId="164" fontId="0" fillId="0" borderId="1" xfId="0" applyNumberFormat="1" applyBorder="1" applyAlignment="1">
      <alignment horizontal="center"/>
    </xf>
    <xf numFmtId="0" fontId="8" fillId="0" borderId="1" xfId="0" applyFont="1" applyBorder="1" applyAlignment="1">
      <alignment horizontal="justify" vertical="center" wrapText="1"/>
    </xf>
    <xf numFmtId="0" fontId="8" fillId="0" borderId="1" xfId="0" applyFont="1" applyBorder="1" applyAlignment="1">
      <alignment vertical="center" wrapText="1"/>
    </xf>
    <xf numFmtId="0" fontId="6" fillId="0" borderId="1"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8" fillId="0" borderId="3"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3" xfId="0" applyFont="1" applyBorder="1" applyAlignment="1">
      <alignment vertical="center" wrapText="1"/>
    </xf>
    <xf numFmtId="0" fontId="0" fillId="0" borderId="3" xfId="0" applyFill="1" applyBorder="1" applyAlignment="1">
      <alignment horizontal="center"/>
    </xf>
    <xf numFmtId="0" fontId="0" fillId="0" borderId="1" xfId="0" applyFont="1" applyFill="1" applyBorder="1" applyAlignment="1">
      <alignment horizontal="center"/>
    </xf>
    <xf numFmtId="0" fontId="10" fillId="0" borderId="1" xfId="0" applyFont="1" applyBorder="1"/>
    <xf numFmtId="0" fontId="10" fillId="0" borderId="1" xfId="0" applyFont="1" applyBorder="1" applyAlignment="1">
      <alignment wrapText="1"/>
    </xf>
    <xf numFmtId="164" fontId="9"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0" fillId="0" borderId="1" xfId="0" applyFont="1" applyBorder="1"/>
    <xf numFmtId="164" fontId="0" fillId="0" borderId="1" xfId="0" applyNumberFormat="1" applyFont="1" applyBorder="1" applyAlignment="1">
      <alignment horizontal="center"/>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11" fillId="0" borderId="1" xfId="0" applyFont="1" applyBorder="1" applyAlignment="1">
      <alignment horizontal="center"/>
    </xf>
    <xf numFmtId="0" fontId="0" fillId="0" borderId="0" xfId="0"/>
    <xf numFmtId="0" fontId="0" fillId="0" borderId="0" xfId="0" applyAlignment="1">
      <alignment horizontal="center"/>
    </xf>
    <xf numFmtId="0" fontId="5" fillId="0" borderId="0" xfId="0" applyFont="1"/>
    <xf numFmtId="0" fontId="0" fillId="0" borderId="0" xfId="0" applyAlignment="1">
      <alignment horizontal="left"/>
    </xf>
    <xf numFmtId="0" fontId="0" fillId="0" borderId="0" xfId="0" applyAlignment="1">
      <alignment horizontal="right"/>
    </xf>
    <xf numFmtId="0" fontId="1" fillId="0" borderId="7" xfId="0" applyFont="1" applyBorder="1" applyAlignment="1">
      <alignment horizontal="right"/>
    </xf>
    <xf numFmtId="0" fontId="1" fillId="0" borderId="6" xfId="0" applyFont="1" applyBorder="1" applyAlignment="1">
      <alignment horizontal="center"/>
    </xf>
    <xf numFmtId="0" fontId="0" fillId="0" borderId="6" xfId="0" applyBorder="1" applyAlignment="1">
      <alignment horizontal="center"/>
    </xf>
    <xf numFmtId="2" fontId="0" fillId="0" borderId="6" xfId="0" applyNumberFormat="1" applyBorder="1" applyAlignment="1">
      <alignment horizontal="center"/>
    </xf>
    <xf numFmtId="0" fontId="0" fillId="0" borderId="6" xfId="0" applyFont="1" applyBorder="1" applyAlignment="1">
      <alignment horizontal="center"/>
    </xf>
    <xf numFmtId="0" fontId="1" fillId="0" borderId="7" xfId="0" applyFont="1" applyBorder="1" applyAlignment="1">
      <alignment horizontal="left"/>
    </xf>
    <xf numFmtId="2" fontId="1" fillId="0" borderId="7" xfId="0" applyNumberFormat="1" applyFont="1" applyBorder="1" applyAlignment="1">
      <alignment horizontal="left"/>
    </xf>
    <xf numFmtId="0" fontId="2" fillId="0" borderId="0" xfId="0" applyFont="1"/>
    <xf numFmtId="0" fontId="2" fillId="0" borderId="0" xfId="0" applyFont="1" applyAlignment="1">
      <alignment horizontal="center"/>
    </xf>
    <xf numFmtId="0" fontId="2" fillId="0" borderId="0" xfId="0" applyFont="1" applyAlignment="1"/>
    <xf numFmtId="0" fontId="4" fillId="0" borderId="0" xfId="0" applyFont="1" applyAlignment="1">
      <alignment horizontal="center"/>
    </xf>
    <xf numFmtId="0" fontId="0" fillId="0" borderId="4" xfId="0" applyFont="1" applyBorder="1" applyAlignment="1">
      <alignment horizontal="center"/>
    </xf>
    <xf numFmtId="0" fontId="0" fillId="0" borderId="5" xfId="0" applyFont="1" applyBorder="1"/>
    <xf numFmtId="0" fontId="0" fillId="0" borderId="5" xfId="0" applyFont="1" applyBorder="1" applyAlignment="1">
      <alignment horizontal="center"/>
    </xf>
    <xf numFmtId="0" fontId="0" fillId="0" borderId="1" xfId="0" applyFont="1" applyBorder="1" applyAlignment="1">
      <alignment horizontal="justify" vertical="center" wrapText="1"/>
    </xf>
    <xf numFmtId="0" fontId="0" fillId="0" borderId="3" xfId="0" applyFont="1" applyBorder="1" applyAlignment="1">
      <alignment horizontal="justify" vertical="center" wrapText="1"/>
    </xf>
    <xf numFmtId="164" fontId="0"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0" borderId="3" xfId="0" applyFont="1" applyBorder="1" applyAlignment="1">
      <alignment vertical="center" wrapText="1"/>
    </xf>
    <xf numFmtId="0" fontId="0" fillId="0" borderId="3" xfId="0" applyFont="1" applyBorder="1" applyAlignment="1">
      <alignment horizontal="center"/>
    </xf>
    <xf numFmtId="164" fontId="0" fillId="0" borderId="5" xfId="0" applyNumberFormat="1" applyFont="1" applyBorder="1" applyAlignment="1">
      <alignment horizontal="center"/>
    </xf>
    <xf numFmtId="164" fontId="0" fillId="0" borderId="5" xfId="0" applyNumberFormat="1" applyBorder="1" applyAlignment="1">
      <alignment horizontal="center" vertical="center"/>
    </xf>
    <xf numFmtId="0" fontId="5" fillId="0" borderId="1" xfId="0" applyFont="1" applyBorder="1" applyAlignment="1">
      <alignment horizontal="center" wrapText="1"/>
    </xf>
    <xf numFmtId="0" fontId="0" fillId="0" borderId="4" xfId="0" applyFont="1" applyBorder="1" applyAlignment="1">
      <alignment horizontal="center" vertical="center"/>
    </xf>
    <xf numFmtId="0" fontId="0" fillId="0" borderId="1" xfId="0" applyFont="1" applyBorder="1" applyAlignment="1">
      <alignment horizontal="center" vertical="center" wrapText="1"/>
    </xf>
    <xf numFmtId="0" fontId="5" fillId="0" borderId="0" xfId="0" applyFont="1" applyAlignment="1">
      <alignment horizontal="right"/>
    </xf>
    <xf numFmtId="0" fontId="0" fillId="0" borderId="0" xfId="0" applyAlignment="1">
      <alignment horizontal="right"/>
    </xf>
    <xf numFmtId="164" fontId="0" fillId="0" borderId="0" xfId="0" applyNumberFormat="1" applyFont="1" applyBorder="1" applyAlignment="1">
      <alignment horizontal="center"/>
    </xf>
    <xf numFmtId="49" fontId="0" fillId="0" borderId="0" xfId="0" applyNumberFormat="1" applyAlignment="1">
      <alignment horizontal="left"/>
    </xf>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right"/>
    </xf>
    <xf numFmtId="0" fontId="9" fillId="0" borderId="0" xfId="0" applyFont="1" applyAlignment="1">
      <alignment wrapText="1"/>
    </xf>
    <xf numFmtId="164" fontId="0"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abSelected="1" topLeftCell="A3" workbookViewId="0">
      <selection activeCell="H11" sqref="H11"/>
    </sheetView>
  </sheetViews>
  <sheetFormatPr defaultRowHeight="15" x14ac:dyDescent="0.25"/>
  <cols>
    <col min="1" max="1" width="7.140625" customWidth="1"/>
    <col min="2" max="2" width="11.42578125" customWidth="1"/>
    <col min="3" max="3" width="36.28515625" customWidth="1"/>
    <col min="4" max="4" width="9.28515625" customWidth="1"/>
    <col min="6" max="6" width="7.42578125" customWidth="1"/>
    <col min="7" max="7" width="7.7109375" customWidth="1"/>
  </cols>
  <sheetData>
    <row r="1" spans="1:7" ht="18.75" x14ac:dyDescent="0.3">
      <c r="A1" s="84" t="s">
        <v>448</v>
      </c>
      <c r="B1" s="84"/>
      <c r="C1" s="84"/>
      <c r="D1" s="84"/>
      <c r="E1" s="84"/>
      <c r="F1" s="84"/>
      <c r="G1" s="84"/>
    </row>
    <row r="2" spans="1:7" ht="18.75" x14ac:dyDescent="0.3">
      <c r="A2" s="84" t="s">
        <v>472</v>
      </c>
      <c r="B2" s="84"/>
      <c r="C2" s="84"/>
      <c r="D2" s="84"/>
      <c r="E2" s="84"/>
      <c r="F2" s="84"/>
      <c r="G2" s="84"/>
    </row>
    <row r="3" spans="1:7" x14ac:dyDescent="0.25">
      <c r="D3" s="1"/>
      <c r="E3" s="1"/>
      <c r="F3" s="1"/>
      <c r="G3" s="1"/>
    </row>
    <row r="4" spans="1:7" ht="17.25" x14ac:dyDescent="0.3">
      <c r="A4" s="85" t="s">
        <v>481</v>
      </c>
      <c r="B4" s="85"/>
      <c r="C4" s="85"/>
      <c r="D4" s="85"/>
      <c r="E4" s="85"/>
      <c r="F4" s="85"/>
      <c r="G4" s="85"/>
    </row>
    <row r="5" spans="1:7" x14ac:dyDescent="0.25">
      <c r="A5" s="1"/>
      <c r="B5" s="1"/>
      <c r="C5" s="1"/>
      <c r="D5" s="1"/>
      <c r="E5" s="1"/>
      <c r="F5" s="1"/>
      <c r="G5" s="1"/>
    </row>
    <row r="6" spans="1:7" x14ac:dyDescent="0.25">
      <c r="A6" s="86" t="s">
        <v>0</v>
      </c>
      <c r="B6" s="86"/>
      <c r="C6" t="s">
        <v>486</v>
      </c>
      <c r="D6" s="1"/>
      <c r="E6" s="2" t="s">
        <v>1</v>
      </c>
      <c r="F6" s="83" t="s">
        <v>487</v>
      </c>
      <c r="G6" s="1"/>
    </row>
    <row r="7" spans="1:7" x14ac:dyDescent="0.25">
      <c r="A7" s="2"/>
      <c r="B7" s="2" t="s">
        <v>2</v>
      </c>
      <c r="C7" t="s">
        <v>3</v>
      </c>
      <c r="D7" s="1"/>
      <c r="E7" s="2" t="s">
        <v>4</v>
      </c>
      <c r="F7" s="53" t="s">
        <v>5</v>
      </c>
      <c r="G7" s="1"/>
    </row>
    <row r="8" spans="1:7" x14ac:dyDescent="0.25">
      <c r="B8" s="2" t="s">
        <v>6</v>
      </c>
      <c r="C8" t="s">
        <v>7</v>
      </c>
      <c r="D8" s="1"/>
      <c r="E8" s="2" t="s">
        <v>8</v>
      </c>
      <c r="F8" s="3" t="s">
        <v>9</v>
      </c>
      <c r="G8" s="1"/>
    </row>
    <row r="9" spans="1:7" x14ac:dyDescent="0.25">
      <c r="D9" s="1"/>
      <c r="E9" s="1"/>
      <c r="F9" s="1"/>
      <c r="G9" s="1"/>
    </row>
    <row r="10" spans="1:7" x14ac:dyDescent="0.25">
      <c r="C10" s="4" t="s">
        <v>10</v>
      </c>
      <c r="D10" s="30">
        <v>0</v>
      </c>
      <c r="E10" s="1"/>
      <c r="F10" s="1"/>
      <c r="G10" s="1"/>
    </row>
    <row r="11" spans="1:7" x14ac:dyDescent="0.25">
      <c r="C11" s="4" t="s">
        <v>11</v>
      </c>
      <c r="D11" s="30">
        <v>0</v>
      </c>
      <c r="E11" s="1"/>
      <c r="F11" s="1"/>
      <c r="G11" s="1"/>
    </row>
    <row r="12" spans="1:7" x14ac:dyDescent="0.25">
      <c r="C12" s="6" t="s">
        <v>12</v>
      </c>
      <c r="D12" s="7">
        <v>0</v>
      </c>
      <c r="E12" s="1"/>
      <c r="F12" s="1"/>
      <c r="G12" s="1"/>
    </row>
    <row r="13" spans="1:7" ht="45" x14ac:dyDescent="0.25">
      <c r="A13" s="8" t="s">
        <v>13</v>
      </c>
      <c r="B13" s="9" t="s">
        <v>14</v>
      </c>
      <c r="C13" s="10" t="s">
        <v>15</v>
      </c>
      <c r="D13" s="10" t="s">
        <v>16</v>
      </c>
      <c r="E13" s="11" t="s">
        <v>17</v>
      </c>
      <c r="F13" s="8" t="s">
        <v>18</v>
      </c>
      <c r="G13" s="8" t="s">
        <v>19</v>
      </c>
    </row>
    <row r="14" spans="1:7" ht="18" customHeight="1" x14ac:dyDescent="0.25">
      <c r="A14" s="12">
        <v>1</v>
      </c>
      <c r="B14" s="69" t="s">
        <v>20</v>
      </c>
      <c r="C14" s="70" t="s">
        <v>21</v>
      </c>
      <c r="D14" s="71">
        <v>3.5</v>
      </c>
      <c r="E14" s="66" t="s">
        <v>22</v>
      </c>
      <c r="F14" s="49">
        <f t="shared" ref="F14:F22" si="0">IF(E14="","",INDEX($C$41:$C$49,MATCH(E14,$A$41:$A$49,0)))</f>
        <v>7</v>
      </c>
      <c r="G14" s="88">
        <f>IF(F14="",0,D14*F14)</f>
        <v>24.5</v>
      </c>
    </row>
    <row r="15" spans="1:7" ht="13.5" customHeight="1" x14ac:dyDescent="0.25">
      <c r="A15" s="12">
        <v>2</v>
      </c>
      <c r="B15" s="69" t="s">
        <v>23</v>
      </c>
      <c r="C15" s="70" t="s">
        <v>24</v>
      </c>
      <c r="D15" s="71">
        <v>3.5</v>
      </c>
      <c r="E15" s="66" t="s">
        <v>25</v>
      </c>
      <c r="F15" s="49">
        <f t="shared" si="0"/>
        <v>9</v>
      </c>
      <c r="G15" s="88">
        <f t="shared" ref="G15:G23" si="1">IF(F15="",0,D15*F15)</f>
        <v>31.5</v>
      </c>
    </row>
    <row r="16" spans="1:7" ht="14.25" customHeight="1" x14ac:dyDescent="0.25">
      <c r="A16" s="12">
        <v>3</v>
      </c>
      <c r="B16" s="69" t="s">
        <v>26</v>
      </c>
      <c r="C16" s="70" t="s">
        <v>27</v>
      </c>
      <c r="D16" s="71">
        <v>3</v>
      </c>
      <c r="E16" s="66" t="s">
        <v>28</v>
      </c>
      <c r="F16" s="49">
        <f t="shared" si="0"/>
        <v>8</v>
      </c>
      <c r="G16" s="88">
        <f t="shared" si="1"/>
        <v>24</v>
      </c>
    </row>
    <row r="17" spans="1:7" x14ac:dyDescent="0.25">
      <c r="A17" s="12">
        <v>4</v>
      </c>
      <c r="B17" s="69" t="s">
        <v>29</v>
      </c>
      <c r="C17" s="70" t="s">
        <v>30</v>
      </c>
      <c r="D17" s="71">
        <v>3.5</v>
      </c>
      <c r="E17" s="66" t="s">
        <v>25</v>
      </c>
      <c r="F17" s="49">
        <f t="shared" si="0"/>
        <v>9</v>
      </c>
      <c r="G17" s="88">
        <f t="shared" si="1"/>
        <v>31.5</v>
      </c>
    </row>
    <row r="18" spans="1:7" x14ac:dyDescent="0.25">
      <c r="A18" s="12">
        <v>5</v>
      </c>
      <c r="B18" s="72" t="s">
        <v>31</v>
      </c>
      <c r="C18" s="73" t="s">
        <v>32</v>
      </c>
      <c r="D18" s="71">
        <v>3.5</v>
      </c>
      <c r="E18" s="66" t="s">
        <v>22</v>
      </c>
      <c r="F18" s="49">
        <f t="shared" si="0"/>
        <v>7</v>
      </c>
      <c r="G18" s="88">
        <f t="shared" si="1"/>
        <v>24.5</v>
      </c>
    </row>
    <row r="19" spans="1:7" x14ac:dyDescent="0.25">
      <c r="A19" s="12">
        <v>6</v>
      </c>
      <c r="B19" s="69" t="s">
        <v>33</v>
      </c>
      <c r="C19" s="70" t="s">
        <v>34</v>
      </c>
      <c r="D19" s="71">
        <v>1</v>
      </c>
      <c r="E19" s="66" t="s">
        <v>28</v>
      </c>
      <c r="F19" s="49">
        <f t="shared" si="0"/>
        <v>8</v>
      </c>
      <c r="G19" s="88">
        <f t="shared" si="1"/>
        <v>8</v>
      </c>
    </row>
    <row r="20" spans="1:7" x14ac:dyDescent="0.25">
      <c r="A20" s="12">
        <v>7</v>
      </c>
      <c r="B20" s="69" t="s">
        <v>35</v>
      </c>
      <c r="C20" s="73" t="s">
        <v>36</v>
      </c>
      <c r="D20" s="71">
        <v>1</v>
      </c>
      <c r="E20" s="66" t="s">
        <v>22</v>
      </c>
      <c r="F20" s="49">
        <f t="shared" si="0"/>
        <v>7</v>
      </c>
      <c r="G20" s="88">
        <f t="shared" si="1"/>
        <v>7</v>
      </c>
    </row>
    <row r="21" spans="1:7" x14ac:dyDescent="0.25">
      <c r="A21" s="12">
        <v>8</v>
      </c>
      <c r="B21" s="69" t="s">
        <v>37</v>
      </c>
      <c r="C21" s="70" t="s">
        <v>38</v>
      </c>
      <c r="D21" s="71">
        <v>1.5</v>
      </c>
      <c r="E21" s="66" t="s">
        <v>25</v>
      </c>
      <c r="F21" s="49">
        <f t="shared" si="0"/>
        <v>9</v>
      </c>
      <c r="G21" s="88">
        <f t="shared" si="1"/>
        <v>13.5</v>
      </c>
    </row>
    <row r="22" spans="1:7" x14ac:dyDescent="0.25">
      <c r="A22" s="12">
        <v>9</v>
      </c>
      <c r="B22" s="72" t="s">
        <v>39</v>
      </c>
      <c r="C22" s="73" t="s">
        <v>40</v>
      </c>
      <c r="D22" s="71">
        <v>1</v>
      </c>
      <c r="E22" s="66" t="s">
        <v>25</v>
      </c>
      <c r="F22" s="49">
        <f t="shared" si="0"/>
        <v>9</v>
      </c>
      <c r="G22" s="88">
        <f t="shared" si="1"/>
        <v>9</v>
      </c>
    </row>
    <row r="23" spans="1:7" x14ac:dyDescent="0.25">
      <c r="A23" s="15">
        <v>10</v>
      </c>
      <c r="B23" s="67"/>
      <c r="C23" s="67"/>
      <c r="D23" s="68"/>
      <c r="E23" s="66"/>
      <c r="F23" s="49"/>
      <c r="G23" s="88">
        <f t="shared" si="1"/>
        <v>0</v>
      </c>
    </row>
    <row r="24" spans="1:7" ht="24.75" customHeight="1" x14ac:dyDescent="0.25">
      <c r="A24" s="16"/>
      <c r="B24" s="16"/>
      <c r="E24" s="16"/>
      <c r="F24" s="19"/>
      <c r="G24" s="20"/>
    </row>
    <row r="25" spans="1:7" s="50" customFormat="1" x14ac:dyDescent="0.25">
      <c r="A25" s="16"/>
      <c r="B25" s="16"/>
      <c r="E25" s="16"/>
      <c r="F25" s="19"/>
      <c r="G25" s="20"/>
    </row>
    <row r="26" spans="1:7" x14ac:dyDescent="0.25">
      <c r="A26" s="16"/>
      <c r="B26" s="16"/>
      <c r="C26" s="17" t="s">
        <v>41</v>
      </c>
      <c r="D26" s="18">
        <f>SUM(G14:G23)</f>
        <v>173.5</v>
      </c>
      <c r="E26" s="19"/>
      <c r="F26" s="19"/>
      <c r="G26" s="20"/>
    </row>
    <row r="27" spans="1:7" x14ac:dyDescent="0.25">
      <c r="A27" s="16"/>
      <c r="B27" s="16"/>
      <c r="C27" s="21" t="s">
        <v>42</v>
      </c>
      <c r="D27" s="18">
        <f>SUM(D14:D23)</f>
        <v>21.5</v>
      </c>
      <c r="E27" s="16"/>
      <c r="F27" s="19"/>
      <c r="G27" s="20"/>
    </row>
    <row r="28" spans="1:7" x14ac:dyDescent="0.25">
      <c r="A28" s="16"/>
      <c r="B28" s="16"/>
      <c r="C28" s="17"/>
      <c r="D28" s="18"/>
      <c r="E28" s="16"/>
      <c r="F28" s="19"/>
      <c r="G28" s="20"/>
    </row>
    <row r="29" spans="1:7" ht="21" customHeight="1" x14ac:dyDescent="0.25">
      <c r="A29" s="16"/>
      <c r="B29" s="16"/>
      <c r="C29" s="22" t="s">
        <v>43</v>
      </c>
      <c r="D29" s="23">
        <f>D10+D26</f>
        <v>173.5</v>
      </c>
      <c r="E29" s="16"/>
      <c r="F29" s="19"/>
      <c r="G29" s="20"/>
    </row>
    <row r="30" spans="1:7" x14ac:dyDescent="0.25">
      <c r="C30" s="22" t="s">
        <v>44</v>
      </c>
      <c r="D30" s="18">
        <f>D11+D27</f>
        <v>21.5</v>
      </c>
      <c r="E30" s="19"/>
      <c r="F30" s="19"/>
      <c r="G30" s="20"/>
    </row>
    <row r="31" spans="1:7" x14ac:dyDescent="0.25">
      <c r="C31" s="24"/>
      <c r="D31" s="20"/>
      <c r="E31" s="1"/>
      <c r="F31" s="1"/>
      <c r="G31" s="1"/>
    </row>
    <row r="32" spans="1:7" x14ac:dyDescent="0.25">
      <c r="C32" s="16" t="s">
        <v>45</v>
      </c>
      <c r="D32" s="25">
        <f>D26/D27</f>
        <v>8.0697674418604652</v>
      </c>
      <c r="E32" s="1"/>
      <c r="F32" s="1"/>
      <c r="G32" s="1"/>
    </row>
    <row r="33" spans="1:7" x14ac:dyDescent="0.25">
      <c r="C33" s="16" t="s">
        <v>482</v>
      </c>
      <c r="D33" s="25">
        <f>D29/D30</f>
        <v>8.0697674418604652</v>
      </c>
      <c r="E33" s="1"/>
      <c r="F33" s="1"/>
      <c r="G33" s="1"/>
    </row>
    <row r="34" spans="1:7" x14ac:dyDescent="0.25">
      <c r="D34" s="1"/>
      <c r="E34" s="1"/>
      <c r="F34" s="1"/>
      <c r="G34" s="1"/>
    </row>
    <row r="35" spans="1:7" x14ac:dyDescent="0.25">
      <c r="D35" s="1"/>
      <c r="E35" s="1"/>
      <c r="F35" s="1"/>
      <c r="G35" s="1"/>
    </row>
    <row r="36" spans="1:7" x14ac:dyDescent="0.25">
      <c r="D36" s="1"/>
      <c r="E36" s="1"/>
      <c r="F36" s="1"/>
      <c r="G36" s="1"/>
    </row>
    <row r="37" spans="1:7" x14ac:dyDescent="0.25">
      <c r="A37" s="26" t="s">
        <v>449</v>
      </c>
      <c r="D37" s="1"/>
      <c r="E37" s="1"/>
      <c r="F37" s="1"/>
      <c r="G37" s="1"/>
    </row>
    <row r="38" spans="1:7" x14ac:dyDescent="0.25">
      <c r="D38" s="1"/>
      <c r="E38" s="1"/>
      <c r="F38" s="1"/>
      <c r="G38" s="1"/>
    </row>
    <row r="39" spans="1:7" x14ac:dyDescent="0.25">
      <c r="D39" s="1"/>
      <c r="E39" s="1"/>
      <c r="F39" s="1"/>
      <c r="G39" s="1"/>
    </row>
    <row r="40" spans="1:7" x14ac:dyDescent="0.25">
      <c r="A40" s="27" t="s">
        <v>17</v>
      </c>
      <c r="B40" s="27" t="s">
        <v>47</v>
      </c>
      <c r="C40" s="27" t="s">
        <v>48</v>
      </c>
      <c r="D40" s="51"/>
      <c r="E40" s="1"/>
      <c r="F40" s="1"/>
      <c r="G40" s="1"/>
    </row>
    <row r="41" spans="1:7" x14ac:dyDescent="0.25">
      <c r="A41" s="28" t="s">
        <v>49</v>
      </c>
      <c r="B41" s="28" t="s">
        <v>50</v>
      </c>
      <c r="C41" s="28">
        <v>10</v>
      </c>
      <c r="D41" s="53" t="s">
        <v>51</v>
      </c>
      <c r="E41" s="1"/>
      <c r="F41" s="1"/>
      <c r="G41" s="1"/>
    </row>
    <row r="42" spans="1:7" x14ac:dyDescent="0.25">
      <c r="A42" s="28" t="s">
        <v>25</v>
      </c>
      <c r="B42" s="28" t="s">
        <v>52</v>
      </c>
      <c r="C42" s="28">
        <v>9</v>
      </c>
      <c r="D42" s="53" t="s">
        <v>53</v>
      </c>
      <c r="E42" s="1"/>
      <c r="F42" s="1"/>
      <c r="G42" s="1"/>
    </row>
    <row r="43" spans="1:7" x14ac:dyDescent="0.25">
      <c r="A43" s="28" t="s">
        <v>28</v>
      </c>
      <c r="B43" s="28" t="s">
        <v>54</v>
      </c>
      <c r="C43" s="28">
        <v>8</v>
      </c>
      <c r="D43" s="53" t="s">
        <v>55</v>
      </c>
      <c r="E43" s="1"/>
      <c r="F43" s="1"/>
      <c r="G43" s="1"/>
    </row>
    <row r="44" spans="1:7" x14ac:dyDescent="0.25">
      <c r="A44" s="28" t="s">
        <v>22</v>
      </c>
      <c r="B44" s="28" t="s">
        <v>56</v>
      </c>
      <c r="C44" s="28">
        <v>7</v>
      </c>
      <c r="D44" s="53" t="s">
        <v>57</v>
      </c>
      <c r="E44" s="1"/>
      <c r="F44" s="1"/>
      <c r="G44" s="1"/>
    </row>
    <row r="45" spans="1:7" x14ac:dyDescent="0.25">
      <c r="A45" s="28" t="s">
        <v>58</v>
      </c>
      <c r="B45" s="28" t="s">
        <v>59</v>
      </c>
      <c r="C45" s="28">
        <v>6</v>
      </c>
      <c r="D45" s="53" t="s">
        <v>60</v>
      </c>
      <c r="E45" s="1"/>
      <c r="F45" s="1"/>
      <c r="G45" s="1"/>
    </row>
    <row r="46" spans="1:7" x14ac:dyDescent="0.25">
      <c r="A46" s="28" t="s">
        <v>61</v>
      </c>
      <c r="B46" s="28" t="s">
        <v>62</v>
      </c>
      <c r="C46" s="28">
        <v>5</v>
      </c>
      <c r="D46" s="53" t="s">
        <v>63</v>
      </c>
      <c r="E46" s="1"/>
      <c r="F46" s="1"/>
      <c r="G46" s="1"/>
    </row>
    <row r="47" spans="1:7" x14ac:dyDescent="0.25">
      <c r="A47" s="28" t="s">
        <v>484</v>
      </c>
      <c r="B47" s="28">
        <v>40</v>
      </c>
      <c r="C47" s="28">
        <v>4</v>
      </c>
      <c r="D47" s="53" t="s">
        <v>485</v>
      </c>
      <c r="E47" s="1"/>
      <c r="F47" s="1"/>
      <c r="G47" s="1"/>
    </row>
    <row r="48" spans="1:7" x14ac:dyDescent="0.25">
      <c r="A48" s="28" t="s">
        <v>66</v>
      </c>
      <c r="B48" s="28" t="s">
        <v>65</v>
      </c>
      <c r="C48" s="28">
        <v>0</v>
      </c>
      <c r="D48" s="53" t="s">
        <v>65</v>
      </c>
      <c r="E48" s="1"/>
      <c r="F48" s="1"/>
      <c r="G48" s="1"/>
    </row>
    <row r="49" spans="1:7" x14ac:dyDescent="0.25">
      <c r="A49" s="28" t="s">
        <v>64</v>
      </c>
      <c r="B49" s="28" t="s">
        <v>67</v>
      </c>
      <c r="C49" s="28">
        <v>0</v>
      </c>
      <c r="D49" s="53" t="s">
        <v>68</v>
      </c>
      <c r="E49" s="1"/>
      <c r="F49" s="1"/>
      <c r="G49" s="1"/>
    </row>
  </sheetData>
  <mergeCells count="4">
    <mergeCell ref="A1:G1"/>
    <mergeCell ref="A2:G2"/>
    <mergeCell ref="A4:G4"/>
    <mergeCell ref="A6:B6"/>
  </mergeCells>
  <dataValidations count="1">
    <dataValidation type="list" allowBlank="1" showInputMessage="1" showErrorMessage="1" sqref="E14:E23">
      <formula1>$A$41:$A$49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8"/>
  <sheetViews>
    <sheetView topLeftCell="A172" workbookViewId="0">
      <selection activeCell="J187" sqref="J187"/>
    </sheetView>
  </sheetViews>
  <sheetFormatPr defaultRowHeight="15" x14ac:dyDescent="0.25"/>
  <cols>
    <col min="3" max="3" width="47" bestFit="1" customWidth="1"/>
  </cols>
  <sheetData>
    <row r="1" spans="1:4" x14ac:dyDescent="0.25">
      <c r="A1" s="1"/>
    </row>
    <row r="2" spans="1:4" x14ac:dyDescent="0.25">
      <c r="A2" s="1" t="s">
        <v>177</v>
      </c>
      <c r="B2" t="s">
        <v>178</v>
      </c>
      <c r="C2" t="s">
        <v>179</v>
      </c>
    </row>
    <row r="3" spans="1:4" x14ac:dyDescent="0.25">
      <c r="A3" s="1">
        <v>1</v>
      </c>
      <c r="B3" t="s">
        <v>20</v>
      </c>
      <c r="C3" t="s">
        <v>21</v>
      </c>
      <c r="D3" t="str">
        <f>CONCATENATE(A3,"-",B3," (",C3,")")</f>
        <v>1-CPE 101 (Computer Programming)</v>
      </c>
    </row>
    <row r="4" spans="1:4" x14ac:dyDescent="0.25">
      <c r="A4" s="1">
        <v>1</v>
      </c>
      <c r="B4" t="s">
        <v>23</v>
      </c>
      <c r="C4" t="s">
        <v>24</v>
      </c>
      <c r="D4" t="str">
        <f t="shared" ref="D4:D57" si="0">CONCATENATE(A4,"-",B4," (",C4,")")</f>
        <v>1-ECE 101 (Basic Electrical Engineering)</v>
      </c>
    </row>
    <row r="5" spans="1:4" x14ac:dyDescent="0.25">
      <c r="A5" s="1">
        <v>1</v>
      </c>
      <c r="B5" t="s">
        <v>26</v>
      </c>
      <c r="C5" t="s">
        <v>27</v>
      </c>
      <c r="D5" t="str">
        <f t="shared" si="0"/>
        <v>1-MCE 102 (Manufacturing Processes)</v>
      </c>
    </row>
    <row r="6" spans="1:4" x14ac:dyDescent="0.25">
      <c r="A6" s="1">
        <v>1</v>
      </c>
      <c r="B6" t="s">
        <v>29</v>
      </c>
      <c r="C6" t="s">
        <v>30</v>
      </c>
      <c r="D6" t="str">
        <f t="shared" si="0"/>
        <v>1-BAS 101 (Applied Physics – I)</v>
      </c>
    </row>
    <row r="7" spans="1:4" x14ac:dyDescent="0.25">
      <c r="A7" s="1">
        <v>1</v>
      </c>
      <c r="B7" t="s">
        <v>31</v>
      </c>
      <c r="C7" t="s">
        <v>32</v>
      </c>
      <c r="D7" t="str">
        <f t="shared" si="0"/>
        <v>1-BAS 102 (Applied Mathematics – I)</v>
      </c>
    </row>
    <row r="8" spans="1:4" x14ac:dyDescent="0.25">
      <c r="A8" s="1">
        <v>1</v>
      </c>
      <c r="B8" t="s">
        <v>33</v>
      </c>
      <c r="C8" t="s">
        <v>34</v>
      </c>
      <c r="D8" t="str">
        <f t="shared" si="0"/>
        <v>1-CPE 151 (Computer Programming Lab)</v>
      </c>
    </row>
    <row r="9" spans="1:4" x14ac:dyDescent="0.25">
      <c r="A9" s="1">
        <v>1</v>
      </c>
      <c r="B9" t="s">
        <v>35</v>
      </c>
      <c r="C9" t="s">
        <v>36</v>
      </c>
      <c r="D9" t="str">
        <f t="shared" si="0"/>
        <v>1-BAS 151 (Applied Physics - I Lab)</v>
      </c>
    </row>
    <row r="10" spans="1:4" x14ac:dyDescent="0.25">
      <c r="A10" s="1">
        <v>1</v>
      </c>
      <c r="B10" t="s">
        <v>37</v>
      </c>
      <c r="C10" t="s">
        <v>38</v>
      </c>
      <c r="D10" t="str">
        <f t="shared" si="0"/>
        <v>1-MCE 152 (Manufacturing Processes Lab)</v>
      </c>
    </row>
    <row r="11" spans="1:4" x14ac:dyDescent="0.25">
      <c r="A11" s="1">
        <v>1</v>
      </c>
      <c r="B11" t="s">
        <v>39</v>
      </c>
      <c r="C11" t="s">
        <v>40</v>
      </c>
      <c r="D11" t="str">
        <f t="shared" si="0"/>
        <v>1-ECE 153 (Electrical and Electronics Lab)</v>
      </c>
    </row>
    <row r="12" spans="1:4" x14ac:dyDescent="0.25">
      <c r="A12" s="1">
        <v>1</v>
      </c>
      <c r="B12" t="s">
        <v>69</v>
      </c>
      <c r="C12" t="s">
        <v>70</v>
      </c>
      <c r="D12" t="str">
        <f t="shared" si="0"/>
        <v>1-HSS 101 (Communication Skills)</v>
      </c>
    </row>
    <row r="13" spans="1:4" x14ac:dyDescent="0.25">
      <c r="A13" s="1">
        <v>1</v>
      </c>
      <c r="B13" t="s">
        <v>71</v>
      </c>
      <c r="C13" t="s">
        <v>72</v>
      </c>
      <c r="D13" t="str">
        <f t="shared" si="0"/>
        <v>1-ECE 102 (Basic Electronics Engineering)</v>
      </c>
    </row>
    <row r="14" spans="1:4" x14ac:dyDescent="0.25">
      <c r="A14" s="1">
        <v>1</v>
      </c>
      <c r="B14" t="s">
        <v>73</v>
      </c>
      <c r="C14" t="s">
        <v>74</v>
      </c>
      <c r="D14" t="str">
        <f t="shared" si="0"/>
        <v>1-BAS 103 (Applied Chemistry)</v>
      </c>
    </row>
    <row r="15" spans="1:4" x14ac:dyDescent="0.25">
      <c r="A15" s="1">
        <v>1</v>
      </c>
      <c r="B15" t="s">
        <v>75</v>
      </c>
      <c r="C15" t="s">
        <v>76</v>
      </c>
      <c r="D15" t="str">
        <f t="shared" si="0"/>
        <v>1-BAS 104  (Applied Physics – II  )</v>
      </c>
    </row>
    <row r="16" spans="1:4" x14ac:dyDescent="0.25">
      <c r="A16" s="1">
        <v>1</v>
      </c>
      <c r="B16" t="s">
        <v>77</v>
      </c>
      <c r="C16" t="s">
        <v>78</v>
      </c>
      <c r="D16" t="str">
        <f t="shared" si="0"/>
        <v>1-BAS 105 (Applied Mathematics – II)</v>
      </c>
    </row>
    <row r="17" spans="1:4" x14ac:dyDescent="0.25">
      <c r="A17" s="1">
        <v>1</v>
      </c>
      <c r="B17" t="s">
        <v>79</v>
      </c>
      <c r="C17" t="s">
        <v>80</v>
      </c>
      <c r="D17" t="str">
        <f t="shared" si="0"/>
        <v>1-HSS 151 (Communication Skills Lab)</v>
      </c>
    </row>
    <row r="18" spans="1:4" x14ac:dyDescent="0.25">
      <c r="A18" s="1">
        <v>1</v>
      </c>
      <c r="B18" t="s">
        <v>81</v>
      </c>
      <c r="C18" t="s">
        <v>82</v>
      </c>
      <c r="D18" t="str">
        <f t="shared" si="0"/>
        <v>1-MCE 151 (Engineering Graphics)</v>
      </c>
    </row>
    <row r="19" spans="1:4" x14ac:dyDescent="0.25">
      <c r="A19" s="1">
        <v>1</v>
      </c>
      <c r="B19" t="s">
        <v>83</v>
      </c>
      <c r="C19" t="s">
        <v>84</v>
      </c>
      <c r="D19" t="str">
        <f t="shared" si="0"/>
        <v>1-BAS 153 (Applied Chemistry Lab)</v>
      </c>
    </row>
    <row r="20" spans="1:4" x14ac:dyDescent="0.25">
      <c r="A20" s="1">
        <v>1</v>
      </c>
      <c r="B20" t="s">
        <v>85</v>
      </c>
      <c r="C20" t="s">
        <v>86</v>
      </c>
      <c r="D20" t="str">
        <f t="shared" si="0"/>
        <v>1-BAS 154 (Applied Physics – II Lab )</v>
      </c>
    </row>
    <row r="21" spans="1:4" x14ac:dyDescent="0.25">
      <c r="A21" s="1">
        <v>2</v>
      </c>
      <c r="B21" t="s">
        <v>87</v>
      </c>
      <c r="C21" t="s">
        <v>88</v>
      </c>
      <c r="D21" t="str">
        <f t="shared" si="0"/>
        <v>2-BAS 201 (Numerical Methods and Applications)</v>
      </c>
    </row>
    <row r="22" spans="1:4" x14ac:dyDescent="0.25">
      <c r="A22" s="1">
        <v>2</v>
      </c>
      <c r="B22" t="s">
        <v>89</v>
      </c>
      <c r="C22" t="s">
        <v>90</v>
      </c>
      <c r="D22" t="str">
        <f t="shared" si="0"/>
        <v>2-BAS 202 (Operations Research)</v>
      </c>
    </row>
    <row r="23" spans="1:4" x14ac:dyDescent="0.25">
      <c r="A23" s="1">
        <v>2</v>
      </c>
      <c r="B23" t="s">
        <v>91</v>
      </c>
      <c r="C23" t="s">
        <v>92</v>
      </c>
      <c r="D23" t="str">
        <f t="shared" si="0"/>
        <v>2-MCE 251 (Machine Drawing)</v>
      </c>
    </row>
    <row r="24" spans="1:4" x14ac:dyDescent="0.25">
      <c r="A24" s="1">
        <v>2</v>
      </c>
      <c r="B24" t="s">
        <v>93</v>
      </c>
      <c r="C24" t="s">
        <v>94</v>
      </c>
      <c r="D24" t="str">
        <f t="shared" si="0"/>
        <v>2-MCE 202 (Basic Thermodynamics)</v>
      </c>
    </row>
    <row r="25" spans="1:4" x14ac:dyDescent="0.25">
      <c r="A25" s="1">
        <v>2</v>
      </c>
      <c r="B25" t="s">
        <v>95</v>
      </c>
      <c r="C25" t="s">
        <v>96</v>
      </c>
      <c r="D25" t="str">
        <f t="shared" si="0"/>
        <v>2-MCE 203 (Strength of Materials)</v>
      </c>
    </row>
    <row r="26" spans="1:4" x14ac:dyDescent="0.25">
      <c r="A26" s="1">
        <v>2</v>
      </c>
      <c r="B26" t="s">
        <v>97</v>
      </c>
      <c r="C26" t="s">
        <v>98</v>
      </c>
      <c r="D26" t="str">
        <f t="shared" si="0"/>
        <v>2-MCE 204 (Manufacturing Technology)</v>
      </c>
    </row>
    <row r="27" spans="1:4" x14ac:dyDescent="0.25">
      <c r="A27" s="1">
        <v>2</v>
      </c>
      <c r="B27" t="s">
        <v>99</v>
      </c>
      <c r="C27" t="s">
        <v>100</v>
      </c>
      <c r="D27" t="str">
        <f t="shared" si="0"/>
        <v>2-BAS 251 (Numerical Methods and Applications Lab)</v>
      </c>
    </row>
    <row r="28" spans="1:4" x14ac:dyDescent="0.25">
      <c r="A28" s="1">
        <v>2</v>
      </c>
      <c r="B28" t="s">
        <v>101</v>
      </c>
      <c r="C28" t="s">
        <v>102</v>
      </c>
      <c r="D28" t="str">
        <f t="shared" si="0"/>
        <v>2-MCE 253 (Strength of Materials Lab)</v>
      </c>
    </row>
    <row r="29" spans="1:4" x14ac:dyDescent="0.25">
      <c r="A29" s="1">
        <v>2</v>
      </c>
      <c r="B29" t="s">
        <v>103</v>
      </c>
      <c r="C29" t="s">
        <v>104</v>
      </c>
      <c r="D29" t="str">
        <f t="shared" si="0"/>
        <v>2-MCE 254 (Manufacturing Technology Lab)</v>
      </c>
    </row>
    <row r="30" spans="1:4" x14ac:dyDescent="0.25">
      <c r="A30" s="1">
        <v>2</v>
      </c>
      <c r="B30" t="s">
        <v>106</v>
      </c>
      <c r="C30" t="s">
        <v>107</v>
      </c>
      <c r="D30" t="str">
        <f t="shared" si="0"/>
        <v>2-HSS 201 (Management Practices &amp; Organisational Behaviour)</v>
      </c>
    </row>
    <row r="31" spans="1:4" x14ac:dyDescent="0.25">
      <c r="A31" s="1">
        <v>2</v>
      </c>
      <c r="B31" t="s">
        <v>108</v>
      </c>
      <c r="C31" t="s">
        <v>109</v>
      </c>
      <c r="D31" t="str">
        <f t="shared" si="0"/>
        <v>2-ECE 205 (Measurement Science and Techniques)</v>
      </c>
    </row>
    <row r="32" spans="1:4" x14ac:dyDescent="0.25">
      <c r="A32" s="1">
        <v>2</v>
      </c>
      <c r="B32" t="s">
        <v>110</v>
      </c>
      <c r="C32" t="s">
        <v>111</v>
      </c>
      <c r="D32" t="str">
        <f t="shared" si="0"/>
        <v>2-MCE 205 (Theory of Machines  )</v>
      </c>
    </row>
    <row r="33" spans="1:4" x14ac:dyDescent="0.25">
      <c r="A33" s="1">
        <v>2</v>
      </c>
      <c r="B33" t="s">
        <v>112</v>
      </c>
      <c r="C33" t="s">
        <v>113</v>
      </c>
      <c r="D33" t="str">
        <f t="shared" si="0"/>
        <v>2-MCE 206 (Fluid Mechanics)</v>
      </c>
    </row>
    <row r="34" spans="1:4" x14ac:dyDescent="0.25">
      <c r="A34" s="1">
        <v>2</v>
      </c>
      <c r="B34" t="s">
        <v>114</v>
      </c>
      <c r="C34" t="s">
        <v>115</v>
      </c>
      <c r="D34" t="str">
        <f t="shared" si="0"/>
        <v>2-MCE 207 (Applied Thermodynamics)</v>
      </c>
    </row>
    <row r="35" spans="1:4" x14ac:dyDescent="0.25">
      <c r="A35" s="1">
        <v>2</v>
      </c>
      <c r="B35" t="s">
        <v>116</v>
      </c>
      <c r="C35" t="s">
        <v>117</v>
      </c>
      <c r="D35" t="str">
        <f t="shared" si="0"/>
        <v>2-MCE 208 (Machine Design-I)</v>
      </c>
    </row>
    <row r="36" spans="1:4" x14ac:dyDescent="0.25">
      <c r="A36" s="1">
        <v>2</v>
      </c>
      <c r="B36" t="s">
        <v>118</v>
      </c>
      <c r="C36" t="s">
        <v>119</v>
      </c>
      <c r="D36" t="str">
        <f t="shared" si="0"/>
        <v>2-ECE 255 (Measurement Science and Techniques Lab)</v>
      </c>
    </row>
    <row r="37" spans="1:4" x14ac:dyDescent="0.25">
      <c r="A37" s="1">
        <v>2</v>
      </c>
      <c r="B37" t="s">
        <v>120</v>
      </c>
      <c r="C37" t="s">
        <v>121</v>
      </c>
      <c r="D37" t="str">
        <f t="shared" si="0"/>
        <v>2-MCE 256 (Fluid Mechanics Lab)</v>
      </c>
    </row>
    <row r="38" spans="1:4" x14ac:dyDescent="0.25">
      <c r="A38" s="1">
        <v>2</v>
      </c>
      <c r="B38" t="s">
        <v>122</v>
      </c>
      <c r="C38" t="s">
        <v>123</v>
      </c>
      <c r="D38" t="str">
        <f t="shared" si="0"/>
        <v>2-MCE 257 (Applied Thermodynamics Lab)</v>
      </c>
    </row>
    <row r="39" spans="1:4" x14ac:dyDescent="0.25">
      <c r="A39" s="1">
        <v>3</v>
      </c>
      <c r="B39" t="s">
        <v>125</v>
      </c>
      <c r="C39" t="s">
        <v>126</v>
      </c>
      <c r="D39" t="str">
        <f t="shared" si="0"/>
        <v>3-CPE 206 (Visual Programming using VB.Net)</v>
      </c>
    </row>
    <row r="40" spans="1:4" x14ac:dyDescent="0.25">
      <c r="A40" s="1">
        <v>3</v>
      </c>
      <c r="B40" t="s">
        <v>127</v>
      </c>
      <c r="C40" t="s">
        <v>128</v>
      </c>
      <c r="D40" t="str">
        <f t="shared" si="0"/>
        <v>3-MCE 301  (Machine Design – II )</v>
      </c>
    </row>
    <row r="41" spans="1:4" x14ac:dyDescent="0.25">
      <c r="A41" s="1">
        <v>3</v>
      </c>
      <c r="B41" t="s">
        <v>129</v>
      </c>
      <c r="C41" t="s">
        <v>130</v>
      </c>
      <c r="D41" t="str">
        <f t="shared" si="0"/>
        <v>3-MCE 302 (Dynamics of Machines)</v>
      </c>
    </row>
    <row r="42" spans="1:4" x14ac:dyDescent="0.25">
      <c r="A42" s="1">
        <v>3</v>
      </c>
      <c r="B42" t="s">
        <v>131</v>
      </c>
      <c r="C42" t="s">
        <v>132</v>
      </c>
      <c r="D42" t="str">
        <f t="shared" si="0"/>
        <v>3-MCE 303 (Heat and Mass Transfer)</v>
      </c>
    </row>
    <row r="43" spans="1:4" x14ac:dyDescent="0.25">
      <c r="A43" s="1">
        <v>3</v>
      </c>
      <c r="B43" t="s">
        <v>133</v>
      </c>
      <c r="C43" t="s">
        <v>134</v>
      </c>
      <c r="D43" t="str">
        <f t="shared" si="0"/>
        <v>3-MCE 304 (Industrial Metallurgy and Materials )</v>
      </c>
    </row>
    <row r="44" spans="1:4" x14ac:dyDescent="0.25">
      <c r="A44" s="1">
        <v>3</v>
      </c>
      <c r="B44" t="s">
        <v>135</v>
      </c>
      <c r="C44" t="s">
        <v>136</v>
      </c>
      <c r="D44" t="str">
        <f t="shared" si="0"/>
        <v>3-MCE 305 (Industrial Engineering (Elective – I))</v>
      </c>
    </row>
    <row r="45" spans="1:4" x14ac:dyDescent="0.25">
      <c r="A45" s="1">
        <v>3</v>
      </c>
      <c r="B45" t="s">
        <v>137</v>
      </c>
      <c r="C45" t="s">
        <v>138</v>
      </c>
      <c r="D45" t="str">
        <f t="shared" si="0"/>
        <v>3-CPE 256 (Visual Programming using VB.NET Lab)</v>
      </c>
    </row>
    <row r="46" spans="1:4" x14ac:dyDescent="0.25">
      <c r="A46" s="1">
        <v>3</v>
      </c>
      <c r="B46" t="s">
        <v>139</v>
      </c>
      <c r="C46" t="s">
        <v>140</v>
      </c>
      <c r="D46" t="str">
        <f t="shared" si="0"/>
        <v>3-MCE 352 (Dynamics of Machines  Lab)</v>
      </c>
    </row>
    <row r="47" spans="1:4" x14ac:dyDescent="0.25">
      <c r="A47" s="1">
        <v>3</v>
      </c>
      <c r="B47" t="s">
        <v>141</v>
      </c>
      <c r="C47" t="s">
        <v>142</v>
      </c>
      <c r="D47" t="str">
        <f t="shared" si="0"/>
        <v>3-MCE 353 (Heat and Mass Transfer Lab)</v>
      </c>
    </row>
    <row r="48" spans="1:4" x14ac:dyDescent="0.25">
      <c r="A48" s="1">
        <v>3</v>
      </c>
      <c r="B48" t="s">
        <v>143</v>
      </c>
      <c r="C48" t="s">
        <v>144</v>
      </c>
      <c r="D48" t="str">
        <f t="shared" si="0"/>
        <v>3-STG 351 (Summer Training)</v>
      </c>
    </row>
    <row r="49" spans="1:4" x14ac:dyDescent="0.25">
      <c r="A49" s="1">
        <v>3</v>
      </c>
      <c r="B49" t="s">
        <v>146</v>
      </c>
      <c r="C49" t="s">
        <v>147</v>
      </c>
      <c r="D49" t="str">
        <f t="shared" si="0"/>
        <v>3-MCE 306 (Computer Aided Design)</v>
      </c>
    </row>
    <row r="50" spans="1:4" x14ac:dyDescent="0.25">
      <c r="A50" s="1">
        <v>3</v>
      </c>
      <c r="B50" t="s">
        <v>148</v>
      </c>
      <c r="C50" t="s">
        <v>149</v>
      </c>
      <c r="D50" t="str">
        <f t="shared" si="0"/>
        <v>3-MCE 307 (Machining Science)</v>
      </c>
    </row>
    <row r="51" spans="1:4" x14ac:dyDescent="0.25">
      <c r="A51" s="1">
        <v>3</v>
      </c>
      <c r="B51" t="s">
        <v>150</v>
      </c>
      <c r="C51" t="s">
        <v>151</v>
      </c>
      <c r="D51" t="str">
        <f t="shared" si="0"/>
        <v>3-MCE 308 (Refrigeration and Air Conditioning)</v>
      </c>
    </row>
    <row r="52" spans="1:4" x14ac:dyDescent="0.25">
      <c r="A52" s="1">
        <v>3</v>
      </c>
      <c r="B52" t="s">
        <v>152</v>
      </c>
      <c r="C52" t="s">
        <v>153</v>
      </c>
      <c r="D52" t="str">
        <f t="shared" si="0"/>
        <v>3-MCE 309 (Mechanical Vibrations)</v>
      </c>
    </row>
    <row r="53" spans="1:4" x14ac:dyDescent="0.25">
      <c r="A53" s="1">
        <v>3</v>
      </c>
      <c r="B53" t="s">
        <v>154</v>
      </c>
      <c r="C53" t="s">
        <v>155</v>
      </c>
      <c r="D53" t="str">
        <f t="shared" si="0"/>
        <v>3-MCE 356 (Computer Aided Design Lab)</v>
      </c>
    </row>
    <row r="54" spans="1:4" x14ac:dyDescent="0.25">
      <c r="A54" s="1">
        <v>3</v>
      </c>
      <c r="B54" t="s">
        <v>156</v>
      </c>
      <c r="C54" t="s">
        <v>157</v>
      </c>
      <c r="D54" t="str">
        <f t="shared" si="0"/>
        <v>3-MCD 357 (Machining Science Lab)</v>
      </c>
    </row>
    <row r="55" spans="1:4" x14ac:dyDescent="0.25">
      <c r="A55" s="1">
        <v>3</v>
      </c>
      <c r="B55" t="s">
        <v>158</v>
      </c>
      <c r="C55" t="s">
        <v>159</v>
      </c>
      <c r="D55" t="str">
        <f t="shared" si="0"/>
        <v>3-MCE 358 (Refrigeration and Air Conditioning Lab)</v>
      </c>
    </row>
    <row r="56" spans="1:4" x14ac:dyDescent="0.25">
      <c r="A56" s="1">
        <v>3</v>
      </c>
      <c r="B56" t="s">
        <v>160</v>
      </c>
      <c r="C56" t="s">
        <v>161</v>
      </c>
      <c r="D56" t="str">
        <f t="shared" si="0"/>
        <v>3-MCE 310 (Industrial Automation &amp; Robotics)</v>
      </c>
    </row>
    <row r="57" spans="1:4" x14ac:dyDescent="0.25">
      <c r="A57" s="1">
        <v>3</v>
      </c>
      <c r="B57" t="s">
        <v>162</v>
      </c>
      <c r="C57" t="s">
        <v>163</v>
      </c>
      <c r="D57" t="str">
        <f t="shared" si="0"/>
        <v>3-MCE 314 (Industrial Quality Control)</v>
      </c>
    </row>
    <row r="58" spans="1:4" x14ac:dyDescent="0.25">
      <c r="A58" s="1"/>
    </row>
    <row r="59" spans="1:4" x14ac:dyDescent="0.25">
      <c r="A59" s="1"/>
    </row>
    <row r="60" spans="1:4" x14ac:dyDescent="0.25">
      <c r="A60" s="1"/>
      <c r="B60" t="s">
        <v>180</v>
      </c>
    </row>
    <row r="61" spans="1:4" x14ac:dyDescent="0.25">
      <c r="A61" s="1">
        <v>2</v>
      </c>
      <c r="B61" t="s">
        <v>89</v>
      </c>
      <c r="C61" t="s">
        <v>90</v>
      </c>
      <c r="D61" t="str">
        <f t="shared" ref="D61:D137" si="1">CONCATENATE(A61,"-",B61," (",C61,")")</f>
        <v>2-BAS 202 (Operations Research)</v>
      </c>
    </row>
    <row r="62" spans="1:4" x14ac:dyDescent="0.25">
      <c r="A62" s="1">
        <v>2</v>
      </c>
      <c r="B62" t="s">
        <v>106</v>
      </c>
      <c r="C62" t="s">
        <v>181</v>
      </c>
      <c r="D62" t="str">
        <f t="shared" si="1"/>
        <v>2-HSS 201 (Management  Practices  &amp;  Organizational Behavior)</v>
      </c>
    </row>
    <row r="63" spans="1:4" x14ac:dyDescent="0.25">
      <c r="A63" s="1">
        <v>2</v>
      </c>
      <c r="B63" t="s">
        <v>182</v>
      </c>
      <c r="C63" t="s">
        <v>183</v>
      </c>
      <c r="D63" t="str">
        <f t="shared" si="1"/>
        <v>2-CVE-201 (Survey-1)</v>
      </c>
    </row>
    <row r="64" spans="1:4" x14ac:dyDescent="0.25">
      <c r="A64" s="1">
        <v>2</v>
      </c>
      <c r="B64" t="s">
        <v>184</v>
      </c>
      <c r="C64" t="s">
        <v>185</v>
      </c>
      <c r="D64" t="str">
        <f t="shared" si="1"/>
        <v>2-CVE 202 (Building Materials)</v>
      </c>
    </row>
    <row r="65" spans="1:4" x14ac:dyDescent="0.25">
      <c r="A65" s="1">
        <v>2</v>
      </c>
      <c r="B65" t="s">
        <v>186</v>
      </c>
      <c r="C65" t="s">
        <v>187</v>
      </c>
      <c r="D65" t="str">
        <f t="shared" si="1"/>
        <v>2-CVE 203 (Building Construction)</v>
      </c>
    </row>
    <row r="66" spans="1:4" x14ac:dyDescent="0.25">
      <c r="A66" s="1">
        <v>2</v>
      </c>
      <c r="B66" t="s">
        <v>188</v>
      </c>
      <c r="C66" t="s">
        <v>113</v>
      </c>
      <c r="D66" t="str">
        <f t="shared" si="1"/>
        <v>2-CVE 204 (Fluid Mechanics)</v>
      </c>
    </row>
    <row r="67" spans="1:4" x14ac:dyDescent="0.25">
      <c r="A67" s="1">
        <v>2</v>
      </c>
      <c r="B67" t="s">
        <v>189</v>
      </c>
      <c r="C67" t="s">
        <v>190</v>
      </c>
      <c r="D67" t="str">
        <f t="shared" si="1"/>
        <v>2-CVE 251 (Survey-I Lab *)</v>
      </c>
    </row>
    <row r="68" spans="1:4" x14ac:dyDescent="0.25">
      <c r="A68" s="1">
        <v>2</v>
      </c>
      <c r="B68" t="s">
        <v>191</v>
      </c>
      <c r="C68" t="s">
        <v>192</v>
      </c>
      <c r="D68" t="str">
        <f t="shared" si="1"/>
        <v>2-CVE 252 (Building Materials Lab *)</v>
      </c>
    </row>
    <row r="69" spans="1:4" x14ac:dyDescent="0.25">
      <c r="A69" s="1">
        <v>2</v>
      </c>
      <c r="B69" t="s">
        <v>193</v>
      </c>
      <c r="C69" t="s">
        <v>194</v>
      </c>
      <c r="D69" t="str">
        <f t="shared" si="1"/>
        <v>2-CVE 254 (Fluid Mechanics Lab *)</v>
      </c>
    </row>
    <row r="70" spans="1:4" x14ac:dyDescent="0.25">
      <c r="A70" s="1">
        <v>2</v>
      </c>
      <c r="C70" t="s">
        <v>195</v>
      </c>
      <c r="D70" t="str">
        <f t="shared" si="1"/>
        <v>2- (Punjabi)</v>
      </c>
    </row>
    <row r="71" spans="1:4" x14ac:dyDescent="0.25">
      <c r="A71" s="1">
        <v>2</v>
      </c>
      <c r="B71" t="s">
        <v>87</v>
      </c>
      <c r="C71" t="s">
        <v>88</v>
      </c>
      <c r="D71" t="str">
        <f t="shared" si="1"/>
        <v>2-BAS 201 (Numerical Methods and Applications)</v>
      </c>
    </row>
    <row r="72" spans="1:4" x14ac:dyDescent="0.25">
      <c r="A72" s="1">
        <v>2</v>
      </c>
      <c r="B72" t="s">
        <v>125</v>
      </c>
      <c r="C72" t="s">
        <v>196</v>
      </c>
      <c r="D72" t="str">
        <f t="shared" si="1"/>
        <v>2-CPE 206 (Visual Programming)</v>
      </c>
    </row>
    <row r="73" spans="1:4" x14ac:dyDescent="0.25">
      <c r="A73" s="1">
        <v>2</v>
      </c>
      <c r="B73" t="s">
        <v>197</v>
      </c>
      <c r="C73" t="s">
        <v>198</v>
      </c>
      <c r="D73" t="str">
        <f t="shared" si="1"/>
        <v>2-CVE 205 (Survey-II)</v>
      </c>
    </row>
    <row r="74" spans="1:4" x14ac:dyDescent="0.25">
      <c r="A74" s="1">
        <v>2</v>
      </c>
      <c r="B74" t="s">
        <v>199</v>
      </c>
      <c r="C74" t="s">
        <v>200</v>
      </c>
      <c r="D74" t="str">
        <f t="shared" si="1"/>
        <v>2-CVE 206 (Rock Mechanics &amp; Engineering Geology)</v>
      </c>
    </row>
    <row r="75" spans="1:4" x14ac:dyDescent="0.25">
      <c r="A75" s="1">
        <v>2</v>
      </c>
      <c r="B75" t="s">
        <v>201</v>
      </c>
      <c r="C75" t="s">
        <v>202</v>
      </c>
      <c r="D75" t="str">
        <f t="shared" si="1"/>
        <v>2-CVE 207 (Solid Mechanics)</v>
      </c>
    </row>
    <row r="76" spans="1:4" x14ac:dyDescent="0.25">
      <c r="A76" s="1">
        <v>2</v>
      </c>
      <c r="B76" t="s">
        <v>203</v>
      </c>
      <c r="C76" t="s">
        <v>204</v>
      </c>
      <c r="D76" t="str">
        <f t="shared" si="1"/>
        <v>2-CVE 208 (Hydrology and Ground Water)</v>
      </c>
    </row>
    <row r="77" spans="1:4" x14ac:dyDescent="0.25">
      <c r="A77" s="1">
        <v>2</v>
      </c>
      <c r="B77" t="s">
        <v>99</v>
      </c>
      <c r="C77" t="s">
        <v>205</v>
      </c>
      <c r="D77" t="str">
        <f t="shared" si="1"/>
        <v>2-BAS 251 (Numerical Methods and Applications Lab*)</v>
      </c>
    </row>
    <row r="78" spans="1:4" x14ac:dyDescent="0.25">
      <c r="A78" s="1">
        <v>2</v>
      </c>
      <c r="B78" t="s">
        <v>137</v>
      </c>
      <c r="C78" t="s">
        <v>206</v>
      </c>
      <c r="D78" t="str">
        <f t="shared" si="1"/>
        <v>2-CPE 256 (Visual Programming Lab *)</v>
      </c>
    </row>
    <row r="79" spans="1:4" x14ac:dyDescent="0.25">
      <c r="A79" s="1">
        <v>2</v>
      </c>
      <c r="B79" t="s">
        <v>207</v>
      </c>
      <c r="C79" t="s">
        <v>208</v>
      </c>
      <c r="D79" t="str">
        <f t="shared" si="1"/>
        <v>2-CVE 257 (Solid Mechanics Lab *)</v>
      </c>
    </row>
    <row r="80" spans="1:4" x14ac:dyDescent="0.25">
      <c r="A80" s="1">
        <v>3</v>
      </c>
      <c r="B80" t="s">
        <v>209</v>
      </c>
      <c r="C80" t="s">
        <v>210</v>
      </c>
      <c r="D80" t="str">
        <f t="shared" si="1"/>
        <v>3-CVE -301 (Trans po rt ation E n gg. -I)</v>
      </c>
    </row>
    <row r="81" spans="1:4" x14ac:dyDescent="0.25">
      <c r="A81" s="1">
        <v>3</v>
      </c>
      <c r="B81" t="s">
        <v>211</v>
      </c>
      <c r="C81" t="s">
        <v>212</v>
      </c>
      <c r="D81" t="str">
        <f t="shared" si="1"/>
        <v>3-CVE -302 (Structure Analysis - I)</v>
      </c>
    </row>
    <row r="82" spans="1:4" x14ac:dyDescent="0.25">
      <c r="A82" s="1">
        <v>3</v>
      </c>
      <c r="B82" t="s">
        <v>213</v>
      </c>
      <c r="C82" t="s">
        <v>214</v>
      </c>
      <c r="D82" t="str">
        <f t="shared" si="1"/>
        <v>3-CVE -303 (Concrete Structure Design - I)</v>
      </c>
    </row>
    <row r="83" spans="1:4" x14ac:dyDescent="0.25">
      <c r="A83" s="1">
        <v>3</v>
      </c>
      <c r="B83" t="s">
        <v>215</v>
      </c>
      <c r="C83" t="s">
        <v>216</v>
      </c>
      <c r="D83" t="str">
        <f t="shared" si="1"/>
        <v>3-CVE -304 (Estimation and Costing)</v>
      </c>
    </row>
    <row r="84" spans="1:4" x14ac:dyDescent="0.25">
      <c r="A84" s="1">
        <v>3</v>
      </c>
      <c r="B84" t="s">
        <v>217</v>
      </c>
      <c r="C84" t="s">
        <v>218</v>
      </c>
      <c r="D84" t="str">
        <f t="shared" si="1"/>
        <v>3-CVE -305 (Irri gati on En gg. - I)</v>
      </c>
    </row>
    <row r="85" spans="1:4" x14ac:dyDescent="0.25">
      <c r="A85" s="1">
        <v>3</v>
      </c>
      <c r="B85" t="s">
        <v>219</v>
      </c>
      <c r="C85" t="s">
        <v>220</v>
      </c>
      <c r="D85" t="str">
        <f t="shared" si="1"/>
        <v>3-CVE -306 (Steel Structure Design - I)</v>
      </c>
    </row>
    <row r="86" spans="1:4" x14ac:dyDescent="0.25">
      <c r="A86" s="1">
        <v>3</v>
      </c>
      <c r="B86" t="s">
        <v>221</v>
      </c>
      <c r="C86" t="s">
        <v>222</v>
      </c>
      <c r="D86" t="str">
        <f t="shared" si="1"/>
        <v>3-CVE -351 (Transportation Engg.-I (LAB)*)</v>
      </c>
    </row>
    <row r="87" spans="1:4" x14ac:dyDescent="0.25">
      <c r="A87" s="1">
        <v>3</v>
      </c>
      <c r="B87" t="s">
        <v>223</v>
      </c>
      <c r="C87" t="s">
        <v>224</v>
      </c>
      <c r="D87" t="str">
        <f t="shared" si="1"/>
        <v>3-CVE -352 (Structure Analysis (LAB)*)</v>
      </c>
    </row>
    <row r="88" spans="1:4" x14ac:dyDescent="0.25">
      <c r="A88" s="1">
        <v>3</v>
      </c>
      <c r="B88" t="s">
        <v>225</v>
      </c>
      <c r="C88" t="s">
        <v>226</v>
      </c>
      <c r="D88" t="str">
        <f t="shared" si="1"/>
        <v>3-CVE -353 (Concrete Lab (LAB)*)</v>
      </c>
    </row>
    <row r="89" spans="1:4" x14ac:dyDescent="0.25">
      <c r="A89" s="1">
        <v>3</v>
      </c>
      <c r="B89" t="s">
        <v>227</v>
      </c>
      <c r="C89" t="s">
        <v>228</v>
      </c>
      <c r="D89" t="str">
        <f t="shared" si="1"/>
        <v>3-STE - 351 (Survey camp)</v>
      </c>
    </row>
    <row r="90" spans="1:4" x14ac:dyDescent="0.25">
      <c r="A90" s="1">
        <v>3</v>
      </c>
      <c r="B90" t="s">
        <v>229</v>
      </c>
      <c r="C90" t="s">
        <v>230</v>
      </c>
      <c r="D90" t="str">
        <f t="shared" si="1"/>
        <v>3-CVE -307 (Transportation Engg. - II)</v>
      </c>
    </row>
    <row r="91" spans="1:4" x14ac:dyDescent="0.25">
      <c r="A91" s="1">
        <v>3</v>
      </c>
      <c r="B91" t="s">
        <v>231</v>
      </c>
      <c r="C91" t="s">
        <v>232</v>
      </c>
      <c r="D91" t="str">
        <f t="shared" si="1"/>
        <v>3-CVE -308 (Geo technology - I)</v>
      </c>
    </row>
    <row r="92" spans="1:4" x14ac:dyDescent="0.25">
      <c r="A92" s="1">
        <v>3</v>
      </c>
      <c r="B92" t="s">
        <v>233</v>
      </c>
      <c r="C92" t="s">
        <v>234</v>
      </c>
      <c r="D92" t="str">
        <f t="shared" si="1"/>
        <v>3-CVE -309 (Concrete Structure Design - II)</v>
      </c>
    </row>
    <row r="93" spans="1:4" x14ac:dyDescent="0.25">
      <c r="A93" s="1">
        <v>3</v>
      </c>
      <c r="B93" t="s">
        <v>235</v>
      </c>
      <c r="C93" t="s">
        <v>236</v>
      </c>
      <c r="D93" t="str">
        <f t="shared" si="1"/>
        <v>3-CVE -310 (Structure Analysis - II)</v>
      </c>
    </row>
    <row r="94" spans="1:4" x14ac:dyDescent="0.25">
      <c r="A94" s="1">
        <v>3</v>
      </c>
      <c r="B94" t="s">
        <v>237</v>
      </c>
      <c r="C94" t="s">
        <v>238</v>
      </c>
      <c r="D94" t="str">
        <f t="shared" si="1"/>
        <v>3-CVE 311 (Elective - I-Waste Water Treatment)</v>
      </c>
    </row>
    <row r="95" spans="1:4" x14ac:dyDescent="0.25">
      <c r="A95" s="1">
        <v>3</v>
      </c>
      <c r="B95" t="s">
        <v>239</v>
      </c>
      <c r="C95" t="s">
        <v>240</v>
      </c>
      <c r="D95" t="str">
        <f t="shared" si="1"/>
        <v>3-CVE 312 (Elective - I-Hydro Electric Power Development)</v>
      </c>
    </row>
    <row r="96" spans="1:4" x14ac:dyDescent="0.25">
      <c r="A96" s="1">
        <v>3</v>
      </c>
      <c r="B96" t="s">
        <v>241</v>
      </c>
      <c r="C96" t="s">
        <v>242</v>
      </c>
      <c r="D96" t="str">
        <f t="shared" si="1"/>
        <v>3-CVE 313 (Elective - I-River Mechanics and Flood Control)</v>
      </c>
    </row>
    <row r="97" spans="1:4" x14ac:dyDescent="0.25">
      <c r="A97" s="1">
        <v>3</v>
      </c>
      <c r="B97" t="s">
        <v>243</v>
      </c>
      <c r="C97" t="s">
        <v>244</v>
      </c>
      <c r="D97" t="str">
        <f t="shared" si="1"/>
        <v>3-CVE 314 (Elective - I-Design of hydraulic Structure)</v>
      </c>
    </row>
    <row r="98" spans="1:4" x14ac:dyDescent="0.25">
      <c r="A98" s="1">
        <v>3</v>
      </c>
      <c r="B98" t="s">
        <v>245</v>
      </c>
      <c r="C98" t="s">
        <v>246</v>
      </c>
      <c r="D98" t="str">
        <f t="shared" si="1"/>
        <v>3-CVE 315 (Elective - I-Concrete Technology)</v>
      </c>
    </row>
    <row r="99" spans="1:4" x14ac:dyDescent="0.25">
      <c r="A99" s="1">
        <v>3</v>
      </c>
      <c r="B99" t="s">
        <v>247</v>
      </c>
      <c r="C99" t="s">
        <v>248</v>
      </c>
      <c r="D99" t="str">
        <f t="shared" si="1"/>
        <v>3-CVE 316 (Elective - I-Irrigation Engg. - II)</v>
      </c>
    </row>
    <row r="100" spans="1:4" x14ac:dyDescent="0.25">
      <c r="A100" s="1">
        <v>3</v>
      </c>
      <c r="B100" t="s">
        <v>249</v>
      </c>
      <c r="C100" t="s">
        <v>250</v>
      </c>
      <c r="D100" t="str">
        <f t="shared" si="1"/>
        <v>3-CVE 317 (Elective - I-Introduction to FEM)</v>
      </c>
    </row>
    <row r="101" spans="1:4" x14ac:dyDescent="0.25">
      <c r="A101" s="1">
        <v>3</v>
      </c>
      <c r="B101" t="s">
        <v>251</v>
      </c>
      <c r="C101" t="s">
        <v>252</v>
      </c>
      <c r="D101" t="str">
        <f t="shared" si="1"/>
        <v>3-CVE 318 (Elective - I-Construction Technology)</v>
      </c>
    </row>
    <row r="102" spans="1:4" x14ac:dyDescent="0.25">
      <c r="A102" s="1">
        <v>3</v>
      </c>
      <c r="B102" t="s">
        <v>253</v>
      </c>
      <c r="C102" t="s">
        <v>254</v>
      </c>
      <c r="D102" t="str">
        <f t="shared" si="1"/>
        <v>3-CVE 319 (Elective - I-Rock Mechanics)</v>
      </c>
    </row>
    <row r="103" spans="1:4" x14ac:dyDescent="0.25">
      <c r="A103" s="1">
        <v>3</v>
      </c>
      <c r="B103" t="s">
        <v>255</v>
      </c>
      <c r="C103" t="s">
        <v>256</v>
      </c>
      <c r="D103" t="str">
        <f t="shared" si="1"/>
        <v>3-CVE 320 (Elective - I-Transport Planning)</v>
      </c>
    </row>
    <row r="104" spans="1:4" x14ac:dyDescent="0.25">
      <c r="A104" s="1">
        <v>3</v>
      </c>
      <c r="B104" t="s">
        <v>257</v>
      </c>
      <c r="C104" t="s">
        <v>258</v>
      </c>
      <c r="D104" t="str">
        <f t="shared" si="1"/>
        <v>3-CVE -3 57 (Transportation Engg.-II (LAB))</v>
      </c>
    </row>
    <row r="105" spans="1:4" x14ac:dyDescent="0.25">
      <c r="A105" s="1">
        <v>3</v>
      </c>
      <c r="B105" t="s">
        <v>259</v>
      </c>
      <c r="C105" t="s">
        <v>260</v>
      </c>
      <c r="D105" t="str">
        <f t="shared" si="1"/>
        <v>3-CVE -3 58 (Geo technology - I (LAB))</v>
      </c>
    </row>
    <row r="106" spans="1:4" x14ac:dyDescent="0.25">
      <c r="A106" s="1">
        <v>3</v>
      </c>
      <c r="B106" t="s">
        <v>261</v>
      </c>
      <c r="C106" t="s">
        <v>262</v>
      </c>
      <c r="D106" t="str">
        <f t="shared" si="1"/>
        <v>3-CVE -3 59 (Concrete Structure Drawing (CAD LAB))</v>
      </c>
    </row>
    <row r="107" spans="1:4" x14ac:dyDescent="0.25">
      <c r="A107" s="1"/>
    </row>
    <row r="108" spans="1:4" x14ac:dyDescent="0.25">
      <c r="A108" s="1"/>
      <c r="B108" t="s">
        <v>263</v>
      </c>
    </row>
    <row r="109" spans="1:4" x14ac:dyDescent="0.25">
      <c r="A109" s="1">
        <v>2</v>
      </c>
      <c r="B109" t="s">
        <v>264</v>
      </c>
      <c r="C109" t="s">
        <v>265</v>
      </c>
      <c r="D109" t="str">
        <f t="shared" si="1"/>
        <v>2-ECE-209 (Digital Electronic Circuits)</v>
      </c>
    </row>
    <row r="110" spans="1:4" x14ac:dyDescent="0.25">
      <c r="A110" s="1">
        <v>2</v>
      </c>
      <c r="B110" t="s">
        <v>266</v>
      </c>
      <c r="C110" t="s">
        <v>267</v>
      </c>
      <c r="D110" t="str">
        <f t="shared" si="1"/>
        <v>2-CPE-201 (Computer Architecture)</v>
      </c>
    </row>
    <row r="111" spans="1:4" x14ac:dyDescent="0.25">
      <c r="A111" s="1">
        <v>2</v>
      </c>
      <c r="B111" t="s">
        <v>268</v>
      </c>
      <c r="C111" t="s">
        <v>269</v>
      </c>
      <c r="D111" t="str">
        <f t="shared" si="1"/>
        <v>2-CPE-202 (Object Oriented Programming using C++)</v>
      </c>
    </row>
    <row r="112" spans="1:4" x14ac:dyDescent="0.25">
      <c r="A112" s="1">
        <v>2</v>
      </c>
      <c r="B112" t="s">
        <v>270</v>
      </c>
      <c r="C112" t="s">
        <v>271</v>
      </c>
      <c r="D112" t="str">
        <f t="shared" si="1"/>
        <v>2-CPE-203 (Operating Systems)</v>
      </c>
    </row>
    <row r="113" spans="1:4" x14ac:dyDescent="0.25">
      <c r="A113" s="1">
        <v>2</v>
      </c>
      <c r="B113" t="s">
        <v>272</v>
      </c>
      <c r="C113" t="s">
        <v>273</v>
      </c>
      <c r="D113" t="str">
        <f t="shared" si="1"/>
        <v>2-CPE-205 (Discrete Mathematical Structure)</v>
      </c>
    </row>
    <row r="114" spans="1:4" x14ac:dyDescent="0.25">
      <c r="A114" s="1">
        <v>2</v>
      </c>
      <c r="B114" t="s">
        <v>274</v>
      </c>
      <c r="C114" t="s">
        <v>275</v>
      </c>
      <c r="D114" t="str">
        <f t="shared" si="1"/>
        <v>2-CPE-210 (Computer Peripheral and Interface)</v>
      </c>
    </row>
    <row r="115" spans="1:4" x14ac:dyDescent="0.25">
      <c r="A115" s="1">
        <v>2</v>
      </c>
      <c r="B115" t="s">
        <v>276</v>
      </c>
      <c r="C115" t="s">
        <v>277</v>
      </c>
      <c r="D115" t="str">
        <f t="shared" si="1"/>
        <v>2-ECE-259 (Digital Electronic Circuits Lab)</v>
      </c>
    </row>
    <row r="116" spans="1:4" x14ac:dyDescent="0.25">
      <c r="A116" s="1">
        <v>2</v>
      </c>
      <c r="B116" t="s">
        <v>278</v>
      </c>
      <c r="C116" t="s">
        <v>279</v>
      </c>
      <c r="D116" t="str">
        <f t="shared" si="1"/>
        <v>2-CPE-252 (Object Oriented Programming using C++ Lab)</v>
      </c>
    </row>
    <row r="117" spans="1:4" x14ac:dyDescent="0.25">
      <c r="A117" s="1">
        <v>2</v>
      </c>
      <c r="B117" t="s">
        <v>280</v>
      </c>
      <c r="C117" t="s">
        <v>281</v>
      </c>
      <c r="D117" t="str">
        <f t="shared" si="1"/>
        <v>2-CPE-253 (Operating System and Hardware  Lab)</v>
      </c>
    </row>
    <row r="118" spans="1:4" x14ac:dyDescent="0.25">
      <c r="A118" s="1">
        <v>2</v>
      </c>
      <c r="C118" t="s">
        <v>195</v>
      </c>
      <c r="D118" t="str">
        <f t="shared" si="1"/>
        <v>2- (Punjabi)</v>
      </c>
    </row>
    <row r="119" spans="1:4" x14ac:dyDescent="0.25">
      <c r="A119" s="1">
        <v>2</v>
      </c>
      <c r="B119" t="s">
        <v>282</v>
      </c>
      <c r="C119" t="s">
        <v>283</v>
      </c>
      <c r="D119" t="str">
        <f t="shared" si="1"/>
        <v>2-BAS-201 (Numerical Methods &amp; Applications)</v>
      </c>
    </row>
    <row r="120" spans="1:4" x14ac:dyDescent="0.25">
      <c r="A120" s="1">
        <v>2</v>
      </c>
      <c r="B120" t="s">
        <v>284</v>
      </c>
      <c r="C120" t="s">
        <v>285</v>
      </c>
      <c r="D120" t="str">
        <f t="shared" si="1"/>
        <v>2-CPE-206 (Visual Programming using VB.NET)</v>
      </c>
    </row>
    <row r="121" spans="1:4" x14ac:dyDescent="0.25">
      <c r="A121" s="1">
        <v>2</v>
      </c>
      <c r="B121" t="s">
        <v>286</v>
      </c>
      <c r="C121" t="s">
        <v>287</v>
      </c>
      <c r="D121" t="str">
        <f t="shared" si="1"/>
        <v>2-CPE-207 (Computer Networks)</v>
      </c>
    </row>
    <row r="122" spans="1:4" x14ac:dyDescent="0.25">
      <c r="A122" s="1">
        <v>2</v>
      </c>
      <c r="B122" t="s">
        <v>288</v>
      </c>
      <c r="C122" t="s">
        <v>289</v>
      </c>
      <c r="D122" t="str">
        <f t="shared" si="1"/>
        <v>2-CPE-208 (Data Structures)</v>
      </c>
    </row>
    <row r="123" spans="1:4" x14ac:dyDescent="0.25">
      <c r="A123" s="1">
        <v>2</v>
      </c>
      <c r="B123" t="s">
        <v>290</v>
      </c>
      <c r="C123" t="s">
        <v>291</v>
      </c>
      <c r="D123" t="str">
        <f t="shared" si="1"/>
        <v>2-HSS-201 (Management Practice &amp; Organization Behaviour)</v>
      </c>
    </row>
    <row r="124" spans="1:4" x14ac:dyDescent="0.25">
      <c r="A124" s="1">
        <v>2</v>
      </c>
      <c r="B124" t="s">
        <v>292</v>
      </c>
      <c r="C124" t="s">
        <v>293</v>
      </c>
      <c r="D124" t="str">
        <f t="shared" si="1"/>
        <v>2-CPE-211 (Elective I-System Analysis &amp; Design)</v>
      </c>
    </row>
    <row r="125" spans="1:4" x14ac:dyDescent="0.25">
      <c r="A125" s="1">
        <v>2</v>
      </c>
      <c r="B125" t="s">
        <v>294</v>
      </c>
      <c r="C125" t="s">
        <v>295</v>
      </c>
      <c r="D125" t="str">
        <f t="shared" si="1"/>
        <v>2-CPE-212 (Elective I-Managenent Information System)</v>
      </c>
    </row>
    <row r="126" spans="1:4" x14ac:dyDescent="0.25">
      <c r="A126" s="1">
        <v>2</v>
      </c>
      <c r="B126" t="s">
        <v>296</v>
      </c>
      <c r="C126" t="s">
        <v>297</v>
      </c>
      <c r="D126" t="str">
        <f t="shared" si="1"/>
        <v>2-CPE-213 (Elective I-E-Commerce)</v>
      </c>
    </row>
    <row r="127" spans="1:4" x14ac:dyDescent="0.25">
      <c r="A127" s="1">
        <v>2</v>
      </c>
      <c r="B127" t="s">
        <v>298</v>
      </c>
      <c r="C127" t="s">
        <v>299</v>
      </c>
      <c r="D127" t="str">
        <f t="shared" si="1"/>
        <v>2-BAS-251 (Numerical Methods &amp; Application Lab)</v>
      </c>
    </row>
    <row r="128" spans="1:4" x14ac:dyDescent="0.25">
      <c r="A128" s="1">
        <v>2</v>
      </c>
      <c r="B128" t="s">
        <v>300</v>
      </c>
      <c r="C128" t="s">
        <v>138</v>
      </c>
      <c r="D128" t="str">
        <f t="shared" si="1"/>
        <v>2-CPE-256 (Visual Programming using VB.NET Lab)</v>
      </c>
    </row>
    <row r="129" spans="1:4" x14ac:dyDescent="0.25">
      <c r="A129" s="1">
        <v>2</v>
      </c>
      <c r="B129" t="s">
        <v>301</v>
      </c>
      <c r="C129" t="s">
        <v>302</v>
      </c>
      <c r="D129" t="str">
        <f t="shared" si="1"/>
        <v>2-CPE-258 (Data Structures using C/C++ Lab)</v>
      </c>
    </row>
    <row r="130" spans="1:4" x14ac:dyDescent="0.25">
      <c r="A130" s="1">
        <v>2</v>
      </c>
      <c r="B130" t="s">
        <v>303</v>
      </c>
      <c r="C130" t="s">
        <v>304</v>
      </c>
      <c r="D130" t="str">
        <f t="shared" si="1"/>
        <v>2-CPE-259 (Computer Networks Lab)</v>
      </c>
    </row>
    <row r="131" spans="1:4" x14ac:dyDescent="0.25">
      <c r="A131" s="1">
        <v>2</v>
      </c>
      <c r="C131" t="s">
        <v>305</v>
      </c>
      <c r="D131" t="str">
        <f t="shared" si="1"/>
        <v>2- (Environment and Road Safety Awareness)</v>
      </c>
    </row>
    <row r="132" spans="1:4" x14ac:dyDescent="0.25">
      <c r="A132" s="1">
        <v>3</v>
      </c>
      <c r="B132" t="s">
        <v>306</v>
      </c>
      <c r="C132" t="s">
        <v>307</v>
      </c>
      <c r="D132" t="str">
        <f t="shared" si="1"/>
        <v>3-CPE-301 (System Programming)</v>
      </c>
    </row>
    <row r="133" spans="1:4" x14ac:dyDescent="0.25">
      <c r="A133" s="1">
        <v>3</v>
      </c>
      <c r="B133" t="s">
        <v>308</v>
      </c>
      <c r="C133" t="s">
        <v>309</v>
      </c>
      <c r="D133" t="str">
        <f t="shared" si="1"/>
        <v>3-CPE-302 (Database Management System)</v>
      </c>
    </row>
    <row r="134" spans="1:4" x14ac:dyDescent="0.25">
      <c r="A134" s="1">
        <v>3</v>
      </c>
      <c r="B134" t="s">
        <v>310</v>
      </c>
      <c r="C134" t="s">
        <v>311</v>
      </c>
      <c r="D134" t="str">
        <f t="shared" si="1"/>
        <v>3-CPE-303 (Algorithm Analysis &amp; Design)</v>
      </c>
    </row>
    <row r="135" spans="1:4" x14ac:dyDescent="0.25">
      <c r="A135" s="1">
        <v>3</v>
      </c>
      <c r="B135" t="s">
        <v>312</v>
      </c>
      <c r="C135" t="s">
        <v>313</v>
      </c>
      <c r="D135" t="str">
        <f t="shared" si="1"/>
        <v>3-CPE-304 (Theory of Computation)</v>
      </c>
    </row>
    <row r="136" spans="1:4" x14ac:dyDescent="0.25">
      <c r="A136" s="1">
        <v>3</v>
      </c>
      <c r="B136" t="s">
        <v>314</v>
      </c>
      <c r="C136" t="s">
        <v>315</v>
      </c>
      <c r="D136" t="str">
        <f t="shared" si="1"/>
        <v>3-CPE-305 (Microprocessor &amp; Assembly Language Prog.)</v>
      </c>
    </row>
    <row r="137" spans="1:4" x14ac:dyDescent="0.25">
      <c r="A137" s="1">
        <v>3</v>
      </c>
      <c r="B137" t="s">
        <v>316</v>
      </c>
      <c r="C137" t="s">
        <v>317</v>
      </c>
      <c r="D137" t="str">
        <f t="shared" si="1"/>
        <v>3-CPE-306 (Software Engineering)</v>
      </c>
    </row>
    <row r="138" spans="1:4" x14ac:dyDescent="0.25">
      <c r="A138" s="1">
        <v>3</v>
      </c>
      <c r="B138" t="s">
        <v>318</v>
      </c>
      <c r="C138" t="s">
        <v>319</v>
      </c>
      <c r="D138" t="str">
        <f t="shared" ref="D138:D149" si="2">CONCATENATE(A138,"-",B138," (",C138,")")</f>
        <v>3-CPE-352 (Database Management System Lab)</v>
      </c>
    </row>
    <row r="139" spans="1:4" x14ac:dyDescent="0.25">
      <c r="A139" s="1">
        <v>3</v>
      </c>
      <c r="B139" t="s">
        <v>320</v>
      </c>
      <c r="C139" t="s">
        <v>321</v>
      </c>
      <c r="D139" t="str">
        <f t="shared" si="2"/>
        <v>3-CPE-353 (Algorithm Analysis &amp; Design Lab)</v>
      </c>
    </row>
    <row r="140" spans="1:4" x14ac:dyDescent="0.25">
      <c r="A140" s="1">
        <v>3</v>
      </c>
      <c r="B140" t="s">
        <v>322</v>
      </c>
      <c r="C140" t="s">
        <v>323</v>
      </c>
      <c r="D140" t="str">
        <f t="shared" si="2"/>
        <v>3-CPE-355 (Microprocessor &amp; Assembly Language Prog. Lab)</v>
      </c>
    </row>
    <row r="141" spans="1:4" x14ac:dyDescent="0.25">
      <c r="A141" s="1">
        <v>3</v>
      </c>
      <c r="B141" t="s">
        <v>324</v>
      </c>
      <c r="C141" t="s">
        <v>325</v>
      </c>
      <c r="D141" t="str">
        <f t="shared" si="2"/>
        <v>3-STG-351 (Summer Training **)</v>
      </c>
    </row>
    <row r="142" spans="1:4" x14ac:dyDescent="0.25">
      <c r="A142" s="1">
        <v>3</v>
      </c>
      <c r="C142" t="s">
        <v>326</v>
      </c>
      <c r="D142" t="str">
        <f t="shared" si="2"/>
        <v>3- (Open Elective)</v>
      </c>
    </row>
    <row r="143" spans="1:4" x14ac:dyDescent="0.25">
      <c r="A143" s="1">
        <v>3</v>
      </c>
      <c r="B143" t="s">
        <v>327</v>
      </c>
      <c r="C143" t="s">
        <v>328</v>
      </c>
      <c r="D143" t="str">
        <f t="shared" si="2"/>
        <v>3-CPE-307 (RDBMS Using PL/SQL)</v>
      </c>
    </row>
    <row r="144" spans="1:4" x14ac:dyDescent="0.25">
      <c r="A144" s="1">
        <v>3</v>
      </c>
      <c r="B144" t="s">
        <v>329</v>
      </c>
      <c r="C144" t="s">
        <v>330</v>
      </c>
      <c r="D144" t="str">
        <f t="shared" si="2"/>
        <v>3-CPE-309 (Compiler Design)</v>
      </c>
    </row>
    <row r="145" spans="1:4" x14ac:dyDescent="0.25">
      <c r="A145" s="1">
        <v>3</v>
      </c>
      <c r="B145" t="s">
        <v>331</v>
      </c>
      <c r="C145" t="s">
        <v>332</v>
      </c>
      <c r="D145" t="str">
        <f t="shared" si="2"/>
        <v>3-CPE-315 (Network Security)</v>
      </c>
    </row>
    <row r="146" spans="1:4" x14ac:dyDescent="0.25">
      <c r="A146" s="1">
        <v>3</v>
      </c>
      <c r="B146" t="s">
        <v>333</v>
      </c>
      <c r="C146" t="s">
        <v>334</v>
      </c>
      <c r="D146" t="str">
        <f t="shared" si="2"/>
        <v>3-CPE-319 (Java Programming)</v>
      </c>
    </row>
    <row r="147" spans="1:4" x14ac:dyDescent="0.25">
      <c r="A147" s="1">
        <v>3</v>
      </c>
      <c r="B147" t="s">
        <v>335</v>
      </c>
      <c r="C147" t="s">
        <v>336</v>
      </c>
      <c r="D147" t="str">
        <f t="shared" si="2"/>
        <v>3-CPE-357 (RDBMS Using PL/SQL Lab)</v>
      </c>
    </row>
    <row r="148" spans="1:4" x14ac:dyDescent="0.25">
      <c r="A148" s="1">
        <v>3</v>
      </c>
      <c r="B148" t="s">
        <v>337</v>
      </c>
      <c r="C148" t="s">
        <v>338</v>
      </c>
      <c r="D148" t="str">
        <f t="shared" si="2"/>
        <v>3-CPE-361 (Network Security Lab)</v>
      </c>
    </row>
    <row r="149" spans="1:4" x14ac:dyDescent="0.25">
      <c r="A149" s="1">
        <v>3</v>
      </c>
      <c r="B149" t="s">
        <v>339</v>
      </c>
      <c r="C149" t="s">
        <v>340</v>
      </c>
      <c r="D149" t="str">
        <f t="shared" si="2"/>
        <v>3-CPE-362 (Java Programming Lab)</v>
      </c>
    </row>
    <row r="150" spans="1:4" x14ac:dyDescent="0.25">
      <c r="A150" s="1">
        <v>3</v>
      </c>
      <c r="B150" t="s">
        <v>341</v>
      </c>
      <c r="C150" t="s">
        <v>342</v>
      </c>
      <c r="D150" t="str">
        <f>CONCATENATE(A150,"-",B150," (",C150,")")</f>
        <v>3-CPE-311 (Elective-II-Parallel Computing)</v>
      </c>
    </row>
    <row r="151" spans="1:4" x14ac:dyDescent="0.25">
      <c r="A151" s="1">
        <v>3</v>
      </c>
      <c r="B151" t="s">
        <v>343</v>
      </c>
      <c r="C151" t="s">
        <v>344</v>
      </c>
      <c r="D151" t="str">
        <f>CONCATENATE(A151,"-",B151," (",C151,")")</f>
        <v>3-CPE-312 (Elective-II-Multimedia Systems)</v>
      </c>
    </row>
    <row r="152" spans="1:4" x14ac:dyDescent="0.25">
      <c r="A152" s="1">
        <v>3</v>
      </c>
      <c r="B152" t="s">
        <v>345</v>
      </c>
      <c r="C152" t="s">
        <v>346</v>
      </c>
      <c r="D152" t="str">
        <f t="shared" ref="D152:D159" si="3">CONCATENATE(A152,"-",B152," (",C152,")")</f>
        <v>3-CPE-313 (Elective-II-Software Project Management)</v>
      </c>
    </row>
    <row r="153" spans="1:4" x14ac:dyDescent="0.25">
      <c r="A153" s="1">
        <v>3</v>
      </c>
      <c r="B153" t="s">
        <v>347</v>
      </c>
      <c r="C153" t="s">
        <v>348</v>
      </c>
      <c r="D153" t="str">
        <f t="shared" si="3"/>
        <v>3-CPE-314 (Elective-II-Distributed Computing)</v>
      </c>
    </row>
    <row r="154" spans="1:4" x14ac:dyDescent="0.25">
      <c r="A154" s="1">
        <v>3</v>
      </c>
      <c r="B154" t="s">
        <v>349</v>
      </c>
      <c r="C154" t="s">
        <v>350</v>
      </c>
      <c r="D154" t="str">
        <f t="shared" si="3"/>
        <v>3-MBA-5011 (Elective-II-Foundation of Financial Accounting)</v>
      </c>
    </row>
    <row r="155" spans="1:4" x14ac:dyDescent="0.25">
      <c r="A155" s="1">
        <v>3</v>
      </c>
      <c r="B155" t="s">
        <v>351</v>
      </c>
      <c r="C155" t="s">
        <v>352</v>
      </c>
      <c r="D155" t="str">
        <f t="shared" si="3"/>
        <v>3-CPE-316 (Elective-III-ATM Networks)</v>
      </c>
    </row>
    <row r="156" spans="1:4" x14ac:dyDescent="0.25">
      <c r="A156" s="1">
        <v>3</v>
      </c>
      <c r="B156" t="s">
        <v>353</v>
      </c>
      <c r="C156" t="s">
        <v>354</v>
      </c>
      <c r="D156" t="str">
        <f t="shared" si="3"/>
        <v>3-CPE-317 (Elective-III-Grid Computing)</v>
      </c>
    </row>
    <row r="157" spans="1:4" x14ac:dyDescent="0.25">
      <c r="A157" s="1">
        <v>3</v>
      </c>
      <c r="B157" t="s">
        <v>355</v>
      </c>
      <c r="C157" t="s">
        <v>356</v>
      </c>
      <c r="D157" t="str">
        <f t="shared" si="3"/>
        <v>3-CPE-318 (Elective-III-Business Intelligence)</v>
      </c>
    </row>
    <row r="158" spans="1:4" x14ac:dyDescent="0.25">
      <c r="A158" s="1">
        <v>3</v>
      </c>
      <c r="B158" t="s">
        <v>357</v>
      </c>
      <c r="C158" t="s">
        <v>358</v>
      </c>
      <c r="D158" t="str">
        <f t="shared" si="3"/>
        <v>3-CPE-320 (Elective-III-Cloud Computing)</v>
      </c>
    </row>
    <row r="159" spans="1:4" x14ac:dyDescent="0.25">
      <c r="A159" s="1">
        <v>3</v>
      </c>
      <c r="B159" t="s">
        <v>359</v>
      </c>
      <c r="C159" t="s">
        <v>360</v>
      </c>
      <c r="D159" t="str">
        <f t="shared" si="3"/>
        <v>3-MBA-5012 (Elective-III-Foundations of Managerial Accounting)</v>
      </c>
    </row>
    <row r="160" spans="1:4" x14ac:dyDescent="0.25">
      <c r="A160" s="1"/>
    </row>
    <row r="161" spans="1:4" x14ac:dyDescent="0.25">
      <c r="A161" s="1"/>
      <c r="B161" t="s">
        <v>361</v>
      </c>
    </row>
    <row r="162" spans="1:4" x14ac:dyDescent="0.25">
      <c r="A162" s="1">
        <v>2</v>
      </c>
      <c r="B162" t="s">
        <v>362</v>
      </c>
      <c r="C162" t="s">
        <v>363</v>
      </c>
      <c r="D162" t="str">
        <f t="shared" ref="D162:D208" si="4">CONCATENATE(A162,"-",B162," (",C162,")")</f>
        <v>2-ECE201 (Electronic Devices)</v>
      </c>
    </row>
    <row r="163" spans="1:4" x14ac:dyDescent="0.25">
      <c r="A163" s="1">
        <v>2</v>
      </c>
      <c r="B163" t="s">
        <v>364</v>
      </c>
      <c r="C163" t="s">
        <v>365</v>
      </c>
      <c r="D163" t="str">
        <f t="shared" si="4"/>
        <v>2-ECE202 (Electrical and Electronic Instrumentation)</v>
      </c>
    </row>
    <row r="164" spans="1:4" x14ac:dyDescent="0.25">
      <c r="A164" s="1">
        <v>2</v>
      </c>
      <c r="B164" t="s">
        <v>366</v>
      </c>
      <c r="C164" t="s">
        <v>367</v>
      </c>
      <c r="D164" t="str">
        <f t="shared" si="4"/>
        <v>2-ECE203 (Electro -Magnetic Field Theory)</v>
      </c>
    </row>
    <row r="165" spans="1:4" x14ac:dyDescent="0.25">
      <c r="A165" s="1">
        <v>2</v>
      </c>
      <c r="B165" t="s">
        <v>368</v>
      </c>
      <c r="C165" t="s">
        <v>369</v>
      </c>
      <c r="D165" t="str">
        <f t="shared" si="4"/>
        <v>2-HSS201 (Management Practices &amp; Organizational Behaviour)</v>
      </c>
    </row>
    <row r="166" spans="1:4" x14ac:dyDescent="0.25">
      <c r="A166" s="1">
        <v>2</v>
      </c>
      <c r="B166" t="s">
        <v>370</v>
      </c>
      <c r="C166" t="s">
        <v>371</v>
      </c>
      <c r="D166" t="str">
        <f t="shared" si="4"/>
        <v>2-CPE206 (Visu al Programming Usin g VB.NET)</v>
      </c>
    </row>
    <row r="167" spans="1:4" x14ac:dyDescent="0.25">
      <c r="A167" s="1">
        <v>2</v>
      </c>
      <c r="B167" t="s">
        <v>372</v>
      </c>
      <c r="C167" t="s">
        <v>283</v>
      </c>
      <c r="D167" t="str">
        <f t="shared" si="4"/>
        <v>2-BAS201 (Numerical Methods &amp; Applications)</v>
      </c>
    </row>
    <row r="168" spans="1:4" x14ac:dyDescent="0.25">
      <c r="A168" s="1">
        <v>2</v>
      </c>
      <c r="B168" t="s">
        <v>373</v>
      </c>
      <c r="C168" t="s">
        <v>374</v>
      </c>
      <c r="D168" t="str">
        <f t="shared" si="4"/>
        <v>2-ECE251 (Electronic Devices Lab *)</v>
      </c>
    </row>
    <row r="169" spans="1:4" x14ac:dyDescent="0.25">
      <c r="A169" s="1">
        <v>2</v>
      </c>
      <c r="B169" t="s">
        <v>375</v>
      </c>
      <c r="C169" t="s">
        <v>376</v>
      </c>
      <c r="D169" t="str">
        <f t="shared" si="4"/>
        <v>2-CPE256 (Visual Programming Using VB.NET Lab *)</v>
      </c>
    </row>
    <row r="170" spans="1:4" x14ac:dyDescent="0.25">
      <c r="A170" s="1">
        <v>2</v>
      </c>
      <c r="B170" t="s">
        <v>377</v>
      </c>
      <c r="C170" t="s">
        <v>378</v>
      </c>
      <c r="D170" t="str">
        <f t="shared" si="4"/>
        <v>2-BAS251 (Numerical Methods &amp; Applications Lab*)</v>
      </c>
    </row>
    <row r="171" spans="1:4" x14ac:dyDescent="0.25">
      <c r="A171" s="1">
        <v>2</v>
      </c>
      <c r="B171" t="s">
        <v>108</v>
      </c>
      <c r="C171" t="s">
        <v>379</v>
      </c>
      <c r="D171" t="str">
        <f t="shared" si="4"/>
        <v>2-ECE 205 (Measurement Science &amp; Techniques)</v>
      </c>
    </row>
    <row r="172" spans="1:4" x14ac:dyDescent="0.25">
      <c r="A172" s="1">
        <v>2</v>
      </c>
      <c r="B172" t="s">
        <v>380</v>
      </c>
      <c r="C172" t="s">
        <v>381</v>
      </c>
      <c r="D172" t="str">
        <f t="shared" si="4"/>
        <v>2-ECE 206 (Circuit Theory)</v>
      </c>
    </row>
    <row r="173" spans="1:4" x14ac:dyDescent="0.25">
      <c r="A173" s="1">
        <v>2</v>
      </c>
      <c r="B173" t="s">
        <v>382</v>
      </c>
      <c r="C173" t="s">
        <v>383</v>
      </c>
      <c r="D173" t="str">
        <f t="shared" si="4"/>
        <v>2-ECE 207 (Signals &amp; Systems)</v>
      </c>
    </row>
    <row r="174" spans="1:4" x14ac:dyDescent="0.25">
      <c r="A174" s="1">
        <v>2</v>
      </c>
      <c r="B174" t="s">
        <v>384</v>
      </c>
      <c r="C174" t="s">
        <v>385</v>
      </c>
      <c r="D174" t="str">
        <f t="shared" si="4"/>
        <v>2-ECE 208 (Antenna &amp; Wave Propagation)</v>
      </c>
    </row>
    <row r="175" spans="1:4" x14ac:dyDescent="0.25">
      <c r="A175" s="1">
        <v>2</v>
      </c>
      <c r="B175" t="s">
        <v>386</v>
      </c>
      <c r="C175" t="s">
        <v>265</v>
      </c>
      <c r="D175" t="str">
        <f t="shared" si="4"/>
        <v>2-ECE 209 (Digital Electronic Circuits)</v>
      </c>
    </row>
    <row r="176" spans="1:4" x14ac:dyDescent="0.25">
      <c r="A176" s="1">
        <v>2</v>
      </c>
      <c r="B176" t="s">
        <v>387</v>
      </c>
      <c r="C176" t="s">
        <v>388</v>
      </c>
      <c r="D176" t="str">
        <f t="shared" si="4"/>
        <v>2-ECE 210 (Analog Electronic Circuits)</v>
      </c>
    </row>
    <row r="177" spans="1:4" x14ac:dyDescent="0.25">
      <c r="A177" s="1">
        <v>2</v>
      </c>
      <c r="B177" t="s">
        <v>389</v>
      </c>
      <c r="C177" t="s">
        <v>390</v>
      </c>
      <c r="D177" t="str">
        <f t="shared" si="4"/>
        <v>2-ECE 256 (Circuit Theory Lab *)</v>
      </c>
    </row>
    <row r="178" spans="1:4" x14ac:dyDescent="0.25">
      <c r="A178" s="1">
        <v>2</v>
      </c>
      <c r="B178" t="s">
        <v>391</v>
      </c>
      <c r="C178" t="s">
        <v>392</v>
      </c>
      <c r="D178" t="str">
        <f t="shared" si="4"/>
        <v>2-ECE 259 (Digital Electronic Circuits Lab *)</v>
      </c>
    </row>
    <row r="179" spans="1:4" x14ac:dyDescent="0.25">
      <c r="A179" s="1">
        <v>2</v>
      </c>
      <c r="B179" t="s">
        <v>393</v>
      </c>
      <c r="C179" t="s">
        <v>394</v>
      </c>
      <c r="D179" t="str">
        <f t="shared" si="4"/>
        <v>2-ECE 260 (Analog Electronic Circuits Lab *)</v>
      </c>
    </row>
    <row r="180" spans="1:4" x14ac:dyDescent="0.25">
      <c r="A180" s="1">
        <v>2</v>
      </c>
      <c r="C180" t="s">
        <v>195</v>
      </c>
      <c r="D180" t="str">
        <f t="shared" si="4"/>
        <v>2- (Punjabi)</v>
      </c>
    </row>
    <row r="181" spans="1:4" x14ac:dyDescent="0.25">
      <c r="A181" s="1">
        <v>3</v>
      </c>
      <c r="B181" t="s">
        <v>395</v>
      </c>
      <c r="C181" t="s">
        <v>396</v>
      </c>
      <c r="D181" t="str">
        <f t="shared" si="4"/>
        <v>3-ECE 302 (Analog Communication Systems)</v>
      </c>
    </row>
    <row r="182" spans="1:4" x14ac:dyDescent="0.25">
      <c r="A182" s="1">
        <v>3</v>
      </c>
      <c r="B182" t="s">
        <v>397</v>
      </c>
      <c r="C182" t="s">
        <v>398</v>
      </c>
      <c r="D182" t="str">
        <f t="shared" si="4"/>
        <v>3-ECE 303 (Micro Processor &amp; Applications)</v>
      </c>
    </row>
    <row r="183" spans="1:4" x14ac:dyDescent="0.25">
      <c r="A183" s="1">
        <v>3</v>
      </c>
      <c r="B183" t="s">
        <v>399</v>
      </c>
      <c r="C183" t="s">
        <v>400</v>
      </c>
      <c r="D183" t="str">
        <f t="shared" si="4"/>
        <v>3-ECE 304 (Digital System Design)</v>
      </c>
    </row>
    <row r="184" spans="1:4" x14ac:dyDescent="0.25">
      <c r="A184" s="1">
        <v>3</v>
      </c>
      <c r="B184" t="s">
        <v>401</v>
      </c>
      <c r="C184" t="s">
        <v>402</v>
      </c>
      <c r="D184" t="str">
        <f t="shared" si="4"/>
        <v>3-ECE 305 (Linear Integrated Circuits &amp; Applications)</v>
      </c>
    </row>
    <row r="185" spans="1:4" x14ac:dyDescent="0.25">
      <c r="A185" s="1">
        <v>3</v>
      </c>
      <c r="B185" t="s">
        <v>403</v>
      </c>
      <c r="C185" t="s">
        <v>404</v>
      </c>
      <c r="D185" t="str">
        <f t="shared" si="4"/>
        <v>3-ECE 306 (Control Engineering)</v>
      </c>
    </row>
    <row r="186" spans="1:4" x14ac:dyDescent="0.25">
      <c r="A186" s="1">
        <v>3</v>
      </c>
      <c r="B186" t="s">
        <v>405</v>
      </c>
      <c r="C186" t="s">
        <v>406</v>
      </c>
      <c r="D186" t="str">
        <f t="shared" si="4"/>
        <v>3-ECE 352 (Analog Communication Systems Lab *)</v>
      </c>
    </row>
    <row r="187" spans="1:4" x14ac:dyDescent="0.25">
      <c r="A187" s="1">
        <v>3</v>
      </c>
      <c r="B187" t="s">
        <v>407</v>
      </c>
      <c r="C187" t="s">
        <v>408</v>
      </c>
      <c r="D187" t="str">
        <f t="shared" si="4"/>
        <v>3-ECE 353 (Micro Processor &amp; Applications Lab*)</v>
      </c>
    </row>
    <row r="188" spans="1:4" x14ac:dyDescent="0.25">
      <c r="A188" s="1">
        <v>3</v>
      </c>
      <c r="B188" t="s">
        <v>409</v>
      </c>
      <c r="C188" t="s">
        <v>410</v>
      </c>
      <c r="D188" t="str">
        <f t="shared" si="4"/>
        <v>3-ECE 354 (Digital System Design* Lab)</v>
      </c>
    </row>
    <row r="189" spans="1:4" x14ac:dyDescent="0.25">
      <c r="A189" s="1">
        <v>3</v>
      </c>
      <c r="B189" t="s">
        <v>411</v>
      </c>
      <c r="C189" t="s">
        <v>412</v>
      </c>
      <c r="D189" t="str">
        <f t="shared" si="4"/>
        <v>3-ECE 301 (Elective -1-Opto Electronics)</v>
      </c>
    </row>
    <row r="190" spans="1:4" x14ac:dyDescent="0.25">
      <c r="A190" s="1">
        <v>3</v>
      </c>
      <c r="B190" t="s">
        <v>413</v>
      </c>
      <c r="C190" t="s">
        <v>414</v>
      </c>
      <c r="D190" t="str">
        <f t="shared" si="4"/>
        <v>3-ECE 316 (Elective -1-HDL Based Digital Design)</v>
      </c>
    </row>
    <row r="191" spans="1:4" x14ac:dyDescent="0.25">
      <c r="A191" s="1">
        <v>3</v>
      </c>
      <c r="C191" t="s">
        <v>415</v>
      </c>
      <c r="D191" t="str">
        <f t="shared" si="4"/>
        <v>3- (Open Elective-Micro Economic Analysis)</v>
      </c>
    </row>
    <row r="192" spans="1:4" x14ac:dyDescent="0.25">
      <c r="A192" s="1">
        <v>3</v>
      </c>
      <c r="C192" t="s">
        <v>416</v>
      </c>
      <c r="D192" t="str">
        <f t="shared" si="4"/>
        <v>3- (Open Elective-Quantitative Techniques)</v>
      </c>
    </row>
    <row r="193" spans="1:4" x14ac:dyDescent="0.25">
      <c r="A193" s="1">
        <v>3</v>
      </c>
      <c r="B193" t="s">
        <v>143</v>
      </c>
      <c r="C193" t="s">
        <v>417</v>
      </c>
      <c r="D193" t="str">
        <f t="shared" si="4"/>
        <v>3-STG 351 (Summer Training* * *)</v>
      </c>
    </row>
    <row r="194" spans="1:4" x14ac:dyDescent="0.25">
      <c r="A194" s="1">
        <v>3</v>
      </c>
      <c r="B194" t="s">
        <v>418</v>
      </c>
      <c r="C194" t="s">
        <v>419</v>
      </c>
      <c r="D194" t="str">
        <f t="shared" si="4"/>
        <v>3-ECE 307 (Digital Signal Processin g)</v>
      </c>
    </row>
    <row r="195" spans="1:4" x14ac:dyDescent="0.25">
      <c r="A195" s="1">
        <v>3</v>
      </c>
      <c r="B195" t="s">
        <v>420</v>
      </c>
      <c r="C195" t="s">
        <v>421</v>
      </c>
      <c r="D195" t="str">
        <f t="shared" si="4"/>
        <v>3-ECE 308 (Digital Communication Systems)</v>
      </c>
    </row>
    <row r="196" spans="1:4" x14ac:dyDescent="0.25">
      <c r="A196" s="1">
        <v>3</v>
      </c>
      <c r="B196" t="s">
        <v>422</v>
      </c>
      <c r="C196" t="s">
        <v>423</v>
      </c>
      <c r="D196" t="str">
        <f t="shared" si="4"/>
        <v>3-ECE 310 (Microelectronics)</v>
      </c>
    </row>
    <row r="197" spans="1:4" x14ac:dyDescent="0.25">
      <c r="A197" s="1">
        <v>3</v>
      </c>
      <c r="B197" t="s">
        <v>424</v>
      </c>
      <c r="C197" t="s">
        <v>425</v>
      </c>
      <c r="D197" t="str">
        <f t="shared" si="4"/>
        <v>3-ECE 317 (Optical Fiber Communication)</v>
      </c>
    </row>
    <row r="198" spans="1:4" x14ac:dyDescent="0.25">
      <c r="A198" s="1">
        <v>3</v>
      </c>
      <c r="B198" t="s">
        <v>426</v>
      </c>
      <c r="C198" t="s">
        <v>427</v>
      </c>
      <c r="D198" t="str">
        <f t="shared" si="4"/>
        <v>3-ECE 357 (Digital Signal Processing Lab)</v>
      </c>
    </row>
    <row r="199" spans="1:4" x14ac:dyDescent="0.25">
      <c r="A199" s="1">
        <v>3</v>
      </c>
      <c r="B199" t="s">
        <v>428</v>
      </c>
      <c r="C199" t="s">
        <v>429</v>
      </c>
      <c r="D199" t="str">
        <f t="shared" si="4"/>
        <v>3-ECE 358 (Digital Communication Systems Lab)</v>
      </c>
    </row>
    <row r="200" spans="1:4" x14ac:dyDescent="0.25">
      <c r="A200" s="1">
        <v>3</v>
      </c>
      <c r="B200" t="s">
        <v>430</v>
      </c>
      <c r="C200" t="s">
        <v>431</v>
      </c>
      <c r="D200" t="str">
        <f t="shared" si="4"/>
        <v>3-ECE 367 (Optical Fiber Communication Lab)</v>
      </c>
    </row>
    <row r="201" spans="1:4" x14ac:dyDescent="0.25">
      <c r="A201" s="1">
        <v>3</v>
      </c>
      <c r="B201" t="s">
        <v>432</v>
      </c>
      <c r="C201" t="s">
        <v>433</v>
      </c>
      <c r="D201" t="str">
        <f t="shared" si="4"/>
        <v>3-ECE 311 (Elective - II-Microcontroller &amp; Applications)</v>
      </c>
    </row>
    <row r="202" spans="1:4" x14ac:dyDescent="0.25">
      <c r="A202" s="1">
        <v>3</v>
      </c>
      <c r="B202" t="s">
        <v>434</v>
      </c>
      <c r="C202" t="s">
        <v>435</v>
      </c>
      <c r="D202" t="str">
        <f t="shared" si="4"/>
        <v>3-ECE 312 (Elective - II-Information Theory &amp; Coding)</v>
      </c>
    </row>
    <row r="203" spans="1:4" x14ac:dyDescent="0.25">
      <c r="A203" s="1">
        <v>3</v>
      </c>
      <c r="B203" t="s">
        <v>436</v>
      </c>
      <c r="C203" t="s">
        <v>437</v>
      </c>
      <c r="D203" t="str">
        <f t="shared" si="4"/>
        <v>3-ECE 313 (Elective - II-Reliability Engineering)</v>
      </c>
    </row>
    <row r="204" spans="1:4" x14ac:dyDescent="0.25">
      <c r="A204" s="1">
        <v>3</v>
      </c>
      <c r="B204" t="s">
        <v>438</v>
      </c>
      <c r="C204" t="s">
        <v>439</v>
      </c>
      <c r="D204" t="str">
        <f t="shared" si="4"/>
        <v>3-ECE 315 (Elective - II-Modern Control System)</v>
      </c>
    </row>
    <row r="205" spans="1:4" x14ac:dyDescent="0.25">
      <c r="A205" s="1">
        <v>3</v>
      </c>
      <c r="B205" t="s">
        <v>440</v>
      </c>
      <c r="C205" t="s">
        <v>441</v>
      </c>
      <c r="D205" t="str">
        <f t="shared" si="4"/>
        <v>3-CPE 302 (Elective - III-Database Management System)</v>
      </c>
    </row>
    <row r="206" spans="1:4" x14ac:dyDescent="0.25">
      <c r="A206" s="1">
        <v>3</v>
      </c>
      <c r="B206" t="s">
        <v>442</v>
      </c>
      <c r="C206" t="s">
        <v>443</v>
      </c>
      <c r="D206" t="str">
        <f t="shared" si="4"/>
        <v>3-CPE 403 (Elective - III-System  Modeling &amp; Simulation)</v>
      </c>
    </row>
    <row r="207" spans="1:4" x14ac:dyDescent="0.25">
      <c r="A207" s="1">
        <v>3</v>
      </c>
      <c r="B207" t="s">
        <v>444</v>
      </c>
      <c r="C207" t="s">
        <v>445</v>
      </c>
      <c r="D207" t="str">
        <f t="shared" si="4"/>
        <v>3-CPE 404 (Elective - III-Artificial Intelligence)</v>
      </c>
    </row>
    <row r="208" spans="1:4" x14ac:dyDescent="0.25">
      <c r="A208" s="1">
        <v>3</v>
      </c>
      <c r="B208" t="s">
        <v>446</v>
      </c>
      <c r="C208" t="s">
        <v>447</v>
      </c>
      <c r="D208" t="str">
        <f t="shared" si="4"/>
        <v>3-CPE 318 (Elective - III-Business Intelligence)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7" workbookViewId="0">
      <selection activeCell="G14" sqref="G14:G23"/>
    </sheetView>
  </sheetViews>
  <sheetFormatPr defaultRowHeight="15" x14ac:dyDescent="0.25"/>
  <cols>
    <col min="3" max="3" width="33.28515625" customWidth="1"/>
    <col min="6" max="6" width="9.140625" customWidth="1"/>
  </cols>
  <sheetData>
    <row r="1" spans="1:7" ht="18.75" x14ac:dyDescent="0.3">
      <c r="A1" s="84" t="s">
        <v>448</v>
      </c>
      <c r="B1" s="84"/>
      <c r="C1" s="84"/>
      <c r="D1" s="84"/>
      <c r="E1" s="84"/>
      <c r="F1" s="84"/>
      <c r="G1" s="84"/>
    </row>
    <row r="2" spans="1:7" ht="18.75" x14ac:dyDescent="0.3">
      <c r="A2" s="84" t="s">
        <v>472</v>
      </c>
      <c r="B2" s="84"/>
      <c r="C2" s="84"/>
      <c r="D2" s="84"/>
      <c r="E2" s="84"/>
      <c r="F2" s="84"/>
      <c r="G2" s="84"/>
    </row>
    <row r="3" spans="1:7" x14ac:dyDescent="0.25">
      <c r="A3" s="50"/>
      <c r="B3" s="50"/>
      <c r="C3" s="50"/>
      <c r="D3" s="51"/>
      <c r="E3" s="51"/>
      <c r="F3" s="51"/>
      <c r="G3" s="51"/>
    </row>
    <row r="4" spans="1:7" ht="17.25" x14ac:dyDescent="0.3">
      <c r="A4" s="85" t="s">
        <v>473</v>
      </c>
      <c r="B4" s="85"/>
      <c r="C4" s="85"/>
      <c r="D4" s="85"/>
      <c r="E4" s="85"/>
      <c r="F4" s="85"/>
      <c r="G4" s="85"/>
    </row>
    <row r="5" spans="1:7" x14ac:dyDescent="0.25">
      <c r="A5" s="51"/>
      <c r="B5" s="51"/>
      <c r="C5" s="51"/>
      <c r="D5" s="51"/>
      <c r="E5" s="51"/>
      <c r="F5" s="51"/>
      <c r="G5" s="51"/>
    </row>
    <row r="6" spans="1:7" x14ac:dyDescent="0.25">
      <c r="A6" s="50"/>
      <c r="B6" s="54" t="s">
        <v>0</v>
      </c>
      <c r="C6" s="50" t="str">
        <f>'1'!C6</f>
        <v xml:space="preserve">Agjhdfgf </v>
      </c>
      <c r="D6" s="51"/>
      <c r="E6" s="54" t="s">
        <v>1</v>
      </c>
      <c r="F6" s="53" t="str">
        <f>'1'!F6</f>
        <v>23652141</v>
      </c>
      <c r="G6" s="51"/>
    </row>
    <row r="7" spans="1:7" x14ac:dyDescent="0.25">
      <c r="A7" s="54"/>
      <c r="B7" s="54" t="s">
        <v>2</v>
      </c>
      <c r="C7" s="50" t="str">
        <f>'1'!C7</f>
        <v>XYZ</v>
      </c>
      <c r="D7" s="51"/>
      <c r="E7" s="54" t="s">
        <v>4</v>
      </c>
      <c r="F7" s="53" t="str">
        <f>'1'!F7</f>
        <v>7141-14-000</v>
      </c>
      <c r="G7" s="51"/>
    </row>
    <row r="8" spans="1:7" x14ac:dyDescent="0.25">
      <c r="A8" s="50"/>
      <c r="B8" s="54" t="s">
        <v>6</v>
      </c>
      <c r="C8" s="50" t="str">
        <f>'1'!C8</f>
        <v>PQR</v>
      </c>
      <c r="D8" s="51"/>
      <c r="E8" s="54" t="s">
        <v>8</v>
      </c>
      <c r="F8" s="53" t="str">
        <f>'1'!F8</f>
        <v>2014-2018</v>
      </c>
      <c r="G8" s="51"/>
    </row>
    <row r="9" spans="1:7" x14ac:dyDescent="0.25">
      <c r="A9" s="50"/>
      <c r="B9" s="50"/>
      <c r="C9" s="50"/>
      <c r="D9" s="51"/>
      <c r="E9" s="51"/>
      <c r="F9" s="51"/>
      <c r="G9" s="51"/>
    </row>
    <row r="10" spans="1:7" x14ac:dyDescent="0.25">
      <c r="A10" s="50"/>
      <c r="B10" s="50"/>
      <c r="C10" s="4" t="s">
        <v>10</v>
      </c>
      <c r="D10" s="30">
        <f>'1'!D29</f>
        <v>173.5</v>
      </c>
      <c r="E10" s="51"/>
      <c r="F10" s="51"/>
      <c r="G10" s="51"/>
    </row>
    <row r="11" spans="1:7" x14ac:dyDescent="0.25">
      <c r="A11" s="50"/>
      <c r="B11" s="50"/>
      <c r="C11" s="4" t="s">
        <v>11</v>
      </c>
      <c r="D11" s="30">
        <f>'1'!D30</f>
        <v>21.5</v>
      </c>
      <c r="E11" s="51"/>
      <c r="F11" s="51"/>
      <c r="G11" s="51"/>
    </row>
    <row r="12" spans="1:7" x14ac:dyDescent="0.25">
      <c r="A12" s="50"/>
      <c r="B12" s="50"/>
      <c r="C12" s="6" t="s">
        <v>12</v>
      </c>
      <c r="D12" s="29">
        <f>'1'!D33</f>
        <v>8.0697674418604652</v>
      </c>
      <c r="E12" s="51"/>
      <c r="F12" s="51"/>
      <c r="G12" s="51"/>
    </row>
    <row r="13" spans="1:7" ht="30" x14ac:dyDescent="0.25">
      <c r="A13" s="8" t="s">
        <v>13</v>
      </c>
      <c r="B13" s="9" t="s">
        <v>14</v>
      </c>
      <c r="C13" s="10" t="s">
        <v>15</v>
      </c>
      <c r="D13" s="10" t="s">
        <v>16</v>
      </c>
      <c r="E13" s="11" t="s">
        <v>17</v>
      </c>
      <c r="F13" s="8" t="s">
        <v>18</v>
      </c>
      <c r="G13" s="8" t="s">
        <v>19</v>
      </c>
    </row>
    <row r="14" spans="1:7" x14ac:dyDescent="0.25">
      <c r="A14" s="74">
        <v>1</v>
      </c>
      <c r="B14" s="69" t="s">
        <v>69</v>
      </c>
      <c r="C14" s="70" t="s">
        <v>70</v>
      </c>
      <c r="D14" s="71">
        <v>2.5</v>
      </c>
      <c r="E14" s="66" t="s">
        <v>49</v>
      </c>
      <c r="F14" s="49">
        <f t="shared" ref="F14:F22" si="0">IF(E14="","",INDEX($C$41:$C$49,MATCH(E14,$A$41:$A$49,0)))</f>
        <v>10</v>
      </c>
      <c r="G14" s="88">
        <f>IF(F14="",0,D14*F14)</f>
        <v>25</v>
      </c>
    </row>
    <row r="15" spans="1:7" x14ac:dyDescent="0.25">
      <c r="A15" s="74">
        <v>2</v>
      </c>
      <c r="B15" s="69" t="s">
        <v>71</v>
      </c>
      <c r="C15" s="70" t="s">
        <v>72</v>
      </c>
      <c r="D15" s="71">
        <v>3.5</v>
      </c>
      <c r="E15" s="66" t="s">
        <v>28</v>
      </c>
      <c r="F15" s="49">
        <f t="shared" si="0"/>
        <v>8</v>
      </c>
      <c r="G15" s="88">
        <f t="shared" ref="G15:G23" si="1">IF(F15="",0,D15*F15)</f>
        <v>28</v>
      </c>
    </row>
    <row r="16" spans="1:7" x14ac:dyDescent="0.25">
      <c r="A16" s="74">
        <v>3</v>
      </c>
      <c r="B16" s="69" t="s">
        <v>73</v>
      </c>
      <c r="C16" s="70" t="s">
        <v>74</v>
      </c>
      <c r="D16" s="71">
        <v>3.5</v>
      </c>
      <c r="E16" s="66" t="s">
        <v>58</v>
      </c>
      <c r="F16" s="49">
        <f t="shared" si="0"/>
        <v>6</v>
      </c>
      <c r="G16" s="88">
        <f t="shared" si="1"/>
        <v>21</v>
      </c>
    </row>
    <row r="17" spans="1:7" x14ac:dyDescent="0.25">
      <c r="A17" s="74">
        <v>4</v>
      </c>
      <c r="B17" s="69" t="s">
        <v>75</v>
      </c>
      <c r="C17" s="70" t="s">
        <v>76</v>
      </c>
      <c r="D17" s="71">
        <v>3.5</v>
      </c>
      <c r="E17" s="66" t="s">
        <v>22</v>
      </c>
      <c r="F17" s="49">
        <f t="shared" si="0"/>
        <v>7</v>
      </c>
      <c r="G17" s="88">
        <f t="shared" si="1"/>
        <v>24.5</v>
      </c>
    </row>
    <row r="18" spans="1:7" x14ac:dyDescent="0.25">
      <c r="A18" s="74">
        <v>5</v>
      </c>
      <c r="B18" s="72" t="s">
        <v>77</v>
      </c>
      <c r="C18" s="73" t="s">
        <v>78</v>
      </c>
      <c r="D18" s="71">
        <v>3.5</v>
      </c>
      <c r="E18" s="66" t="s">
        <v>28</v>
      </c>
      <c r="F18" s="49">
        <f t="shared" si="0"/>
        <v>8</v>
      </c>
      <c r="G18" s="88">
        <f t="shared" si="1"/>
        <v>28</v>
      </c>
    </row>
    <row r="19" spans="1:7" x14ac:dyDescent="0.25">
      <c r="A19" s="74">
        <v>6</v>
      </c>
      <c r="B19" s="69" t="s">
        <v>79</v>
      </c>
      <c r="C19" s="70" t="s">
        <v>80</v>
      </c>
      <c r="D19" s="71">
        <v>1</v>
      </c>
      <c r="E19" s="66" t="s">
        <v>25</v>
      </c>
      <c r="F19" s="49">
        <f t="shared" si="0"/>
        <v>9</v>
      </c>
      <c r="G19" s="88">
        <f t="shared" si="1"/>
        <v>9</v>
      </c>
    </row>
    <row r="20" spans="1:7" x14ac:dyDescent="0.25">
      <c r="A20" s="74">
        <v>7</v>
      </c>
      <c r="B20" s="69" t="s">
        <v>81</v>
      </c>
      <c r="C20" s="73" t="s">
        <v>82</v>
      </c>
      <c r="D20" s="71">
        <v>4</v>
      </c>
      <c r="E20" s="66" t="s">
        <v>25</v>
      </c>
      <c r="F20" s="49">
        <f t="shared" si="0"/>
        <v>9</v>
      </c>
      <c r="G20" s="88">
        <f t="shared" si="1"/>
        <v>36</v>
      </c>
    </row>
    <row r="21" spans="1:7" x14ac:dyDescent="0.25">
      <c r="A21" s="74">
        <v>8</v>
      </c>
      <c r="B21" s="69" t="s">
        <v>83</v>
      </c>
      <c r="C21" s="70" t="s">
        <v>84</v>
      </c>
      <c r="D21" s="71">
        <v>1</v>
      </c>
      <c r="E21" s="66" t="s">
        <v>22</v>
      </c>
      <c r="F21" s="49">
        <f t="shared" si="0"/>
        <v>7</v>
      </c>
      <c r="G21" s="88">
        <f t="shared" si="1"/>
        <v>7</v>
      </c>
    </row>
    <row r="22" spans="1:7" x14ac:dyDescent="0.25">
      <c r="A22" s="74">
        <v>9</v>
      </c>
      <c r="B22" s="72" t="s">
        <v>85</v>
      </c>
      <c r="C22" s="73" t="s">
        <v>86</v>
      </c>
      <c r="D22" s="71">
        <v>1</v>
      </c>
      <c r="E22" s="66" t="s">
        <v>58</v>
      </c>
      <c r="F22" s="49">
        <f t="shared" si="0"/>
        <v>6</v>
      </c>
      <c r="G22" s="88">
        <f t="shared" si="1"/>
        <v>6</v>
      </c>
    </row>
    <row r="23" spans="1:7" x14ac:dyDescent="0.25">
      <c r="A23" s="40">
        <v>10</v>
      </c>
      <c r="B23" s="67"/>
      <c r="C23" s="67"/>
      <c r="D23" s="75"/>
      <c r="E23" s="66"/>
      <c r="F23" s="49"/>
      <c r="G23" s="88">
        <f t="shared" si="1"/>
        <v>0</v>
      </c>
    </row>
    <row r="24" spans="1:7" ht="21.75" customHeight="1" x14ac:dyDescent="0.25">
      <c r="A24" s="16"/>
      <c r="B24" s="16"/>
      <c r="E24" s="16"/>
      <c r="F24" s="19"/>
      <c r="G24" s="20"/>
    </row>
    <row r="25" spans="1:7" s="50" customFormat="1" x14ac:dyDescent="0.25">
      <c r="A25" s="16"/>
      <c r="B25" s="16"/>
      <c r="E25" s="16"/>
      <c r="F25" s="19"/>
      <c r="G25" s="20"/>
    </row>
    <row r="26" spans="1:7" x14ac:dyDescent="0.25">
      <c r="A26" s="16"/>
      <c r="B26" s="16"/>
      <c r="C26" s="17" t="s">
        <v>41</v>
      </c>
      <c r="D26" s="18">
        <f>SUM(G14:G23)</f>
        <v>184.5</v>
      </c>
      <c r="E26" s="19"/>
      <c r="F26" s="19"/>
      <c r="G26" s="20"/>
    </row>
    <row r="27" spans="1:7" x14ac:dyDescent="0.25">
      <c r="A27" s="16"/>
      <c r="B27" s="16"/>
      <c r="C27" s="21" t="s">
        <v>42</v>
      </c>
      <c r="D27" s="18">
        <f>SUM(D14:D23)</f>
        <v>23.5</v>
      </c>
      <c r="E27" s="16"/>
      <c r="F27" s="19"/>
      <c r="G27" s="20"/>
    </row>
    <row r="28" spans="1:7" x14ac:dyDescent="0.25">
      <c r="A28" s="16"/>
      <c r="B28" s="16"/>
      <c r="C28" s="17"/>
      <c r="D28" s="18"/>
      <c r="E28" s="16"/>
      <c r="F28" s="19"/>
      <c r="G28" s="20"/>
    </row>
    <row r="29" spans="1:7" ht="30" x14ac:dyDescent="0.25">
      <c r="A29" s="16"/>
      <c r="B29" s="16"/>
      <c r="C29" s="22" t="s">
        <v>43</v>
      </c>
      <c r="D29" s="23">
        <f>D10+D26</f>
        <v>358</v>
      </c>
      <c r="E29" s="16"/>
      <c r="F29" s="19"/>
      <c r="G29" s="20"/>
    </row>
    <row r="30" spans="1:7" x14ac:dyDescent="0.25">
      <c r="A30" s="50"/>
      <c r="B30" s="50"/>
      <c r="C30" s="22" t="s">
        <v>44</v>
      </c>
      <c r="D30" s="18">
        <f>D11+D27</f>
        <v>45</v>
      </c>
      <c r="E30" s="19"/>
      <c r="F30" s="19"/>
      <c r="G30" s="20"/>
    </row>
    <row r="31" spans="1:7" x14ac:dyDescent="0.25">
      <c r="A31" s="50"/>
      <c r="B31" s="50"/>
      <c r="C31" s="24"/>
      <c r="D31" s="20"/>
      <c r="E31" s="51"/>
      <c r="F31" s="51"/>
      <c r="G31" s="51"/>
    </row>
    <row r="32" spans="1:7" x14ac:dyDescent="0.25">
      <c r="A32" s="50"/>
      <c r="B32" s="50"/>
      <c r="C32" s="16" t="s">
        <v>45</v>
      </c>
      <c r="D32" s="25">
        <f>D26/D27</f>
        <v>7.8510638297872344</v>
      </c>
      <c r="E32" s="51"/>
      <c r="F32" s="51"/>
      <c r="G32" s="51"/>
    </row>
    <row r="33" spans="1:7" x14ac:dyDescent="0.25">
      <c r="A33" s="50"/>
      <c r="B33" s="50"/>
      <c r="C33" s="16" t="s">
        <v>46</v>
      </c>
      <c r="D33" s="25">
        <f>D29/D30</f>
        <v>7.9555555555555557</v>
      </c>
      <c r="E33" s="51"/>
      <c r="F33" s="51"/>
      <c r="G33" s="51"/>
    </row>
    <row r="34" spans="1:7" x14ac:dyDescent="0.25">
      <c r="A34" s="50"/>
      <c r="B34" s="50"/>
      <c r="C34" s="50"/>
      <c r="D34" s="51"/>
      <c r="E34" s="51"/>
      <c r="F34" s="51"/>
      <c r="G34" s="51"/>
    </row>
    <row r="35" spans="1:7" x14ac:dyDescent="0.25">
      <c r="A35" s="50"/>
      <c r="B35" s="50"/>
      <c r="C35" s="50"/>
      <c r="D35" s="51"/>
      <c r="E35" s="51"/>
      <c r="F35" s="51"/>
      <c r="G35" s="51"/>
    </row>
    <row r="36" spans="1:7" x14ac:dyDescent="0.25">
      <c r="A36" s="50"/>
      <c r="B36" s="50"/>
      <c r="C36" s="50"/>
      <c r="D36" s="51"/>
      <c r="E36" s="51"/>
      <c r="F36" s="51"/>
      <c r="G36" s="51"/>
    </row>
    <row r="37" spans="1:7" x14ac:dyDescent="0.25">
      <c r="A37" s="52" t="s">
        <v>449</v>
      </c>
      <c r="B37" s="50"/>
      <c r="C37" s="50"/>
      <c r="D37" s="51"/>
      <c r="E37" s="51"/>
      <c r="F37" s="51"/>
      <c r="G37" s="51"/>
    </row>
    <row r="38" spans="1:7" x14ac:dyDescent="0.25">
      <c r="A38" s="50"/>
      <c r="B38" s="50"/>
      <c r="C38" s="50"/>
      <c r="D38" s="51"/>
      <c r="E38" s="51"/>
      <c r="F38" s="51"/>
      <c r="G38" s="51"/>
    </row>
    <row r="39" spans="1:7" x14ac:dyDescent="0.25">
      <c r="A39" s="50"/>
      <c r="B39" s="50"/>
      <c r="C39" s="50"/>
      <c r="D39" s="51"/>
      <c r="E39" s="51"/>
      <c r="F39" s="51"/>
      <c r="G39" s="51"/>
    </row>
    <row r="40" spans="1:7" x14ac:dyDescent="0.25">
      <c r="A40" s="27" t="s">
        <v>17</v>
      </c>
      <c r="B40" s="27" t="s">
        <v>47</v>
      </c>
      <c r="C40" s="27" t="s">
        <v>48</v>
      </c>
      <c r="D40" s="51"/>
      <c r="E40" s="51"/>
      <c r="F40" s="51"/>
      <c r="G40" s="51"/>
    </row>
    <row r="41" spans="1:7" x14ac:dyDescent="0.25">
      <c r="A41" s="28" t="s">
        <v>49</v>
      </c>
      <c r="B41" s="28" t="s">
        <v>50</v>
      </c>
      <c r="C41" s="28">
        <v>10</v>
      </c>
      <c r="D41" s="53" t="s">
        <v>51</v>
      </c>
      <c r="E41" s="51"/>
      <c r="F41" s="51"/>
      <c r="G41" s="51"/>
    </row>
    <row r="42" spans="1:7" x14ac:dyDescent="0.25">
      <c r="A42" s="28" t="s">
        <v>25</v>
      </c>
      <c r="B42" s="28" t="s">
        <v>52</v>
      </c>
      <c r="C42" s="28">
        <v>9</v>
      </c>
      <c r="D42" s="53" t="s">
        <v>53</v>
      </c>
      <c r="E42" s="51"/>
      <c r="F42" s="51"/>
      <c r="G42" s="51"/>
    </row>
    <row r="43" spans="1:7" x14ac:dyDescent="0.25">
      <c r="A43" s="28" t="s">
        <v>28</v>
      </c>
      <c r="B43" s="28" t="s">
        <v>54</v>
      </c>
      <c r="C43" s="28">
        <v>8</v>
      </c>
      <c r="D43" s="53" t="s">
        <v>55</v>
      </c>
      <c r="E43" s="51"/>
      <c r="F43" s="51"/>
      <c r="G43" s="51"/>
    </row>
    <row r="44" spans="1:7" x14ac:dyDescent="0.25">
      <c r="A44" s="28" t="s">
        <v>22</v>
      </c>
      <c r="B44" s="28" t="s">
        <v>56</v>
      </c>
      <c r="C44" s="28">
        <v>7</v>
      </c>
      <c r="D44" s="53" t="s">
        <v>57</v>
      </c>
      <c r="E44" s="51"/>
      <c r="F44" s="51"/>
      <c r="G44" s="51"/>
    </row>
    <row r="45" spans="1:7" x14ac:dyDescent="0.25">
      <c r="A45" s="28" t="s">
        <v>58</v>
      </c>
      <c r="B45" s="28" t="s">
        <v>59</v>
      </c>
      <c r="C45" s="28">
        <v>6</v>
      </c>
      <c r="D45" s="53" t="s">
        <v>60</v>
      </c>
      <c r="E45" s="51"/>
      <c r="F45" s="51"/>
      <c r="G45" s="51"/>
    </row>
    <row r="46" spans="1:7" x14ac:dyDescent="0.25">
      <c r="A46" s="28" t="s">
        <v>61</v>
      </c>
      <c r="B46" s="28" t="s">
        <v>62</v>
      </c>
      <c r="C46" s="28">
        <v>5</v>
      </c>
      <c r="D46" s="53" t="s">
        <v>63</v>
      </c>
      <c r="E46" s="51"/>
      <c r="F46" s="51"/>
      <c r="G46" s="51"/>
    </row>
    <row r="47" spans="1:7" x14ac:dyDescent="0.25">
      <c r="A47" s="28" t="s">
        <v>484</v>
      </c>
      <c r="B47" s="28">
        <v>40</v>
      </c>
      <c r="C47" s="28">
        <v>4</v>
      </c>
      <c r="D47" s="53" t="s">
        <v>485</v>
      </c>
      <c r="E47" s="51"/>
      <c r="F47" s="51"/>
      <c r="G47" s="51"/>
    </row>
    <row r="48" spans="1:7" x14ac:dyDescent="0.25">
      <c r="A48" s="28" t="s">
        <v>66</v>
      </c>
      <c r="B48" s="28" t="s">
        <v>65</v>
      </c>
      <c r="C48" s="28">
        <v>0</v>
      </c>
      <c r="D48" s="53" t="s">
        <v>65</v>
      </c>
      <c r="E48" s="51"/>
      <c r="F48" s="51"/>
      <c r="G48" s="51"/>
    </row>
    <row r="49" spans="1:7" x14ac:dyDescent="0.25">
      <c r="A49" s="28" t="s">
        <v>64</v>
      </c>
      <c r="B49" s="28" t="s">
        <v>67</v>
      </c>
      <c r="C49" s="28">
        <v>0</v>
      </c>
      <c r="D49" s="53" t="s">
        <v>68</v>
      </c>
      <c r="E49" s="51"/>
      <c r="F49" s="51"/>
      <c r="G49" s="51"/>
    </row>
  </sheetData>
  <mergeCells count="3">
    <mergeCell ref="A1:G1"/>
    <mergeCell ref="A2:G2"/>
    <mergeCell ref="A4:G4"/>
  </mergeCells>
  <dataValidations count="1">
    <dataValidation type="list" allowBlank="1" showInputMessage="1" showErrorMessage="1" sqref="E14:E23">
      <formula1>$A$41:$A$49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7" workbookViewId="0">
      <selection activeCell="G14" sqref="G14:G23"/>
    </sheetView>
  </sheetViews>
  <sheetFormatPr defaultRowHeight="15" x14ac:dyDescent="0.25"/>
  <cols>
    <col min="3" max="3" width="34.85546875" customWidth="1"/>
    <col min="6" max="6" width="7.28515625" customWidth="1"/>
  </cols>
  <sheetData>
    <row r="1" spans="1:7" ht="18.75" x14ac:dyDescent="0.3">
      <c r="A1" s="84" t="s">
        <v>448</v>
      </c>
      <c r="B1" s="84"/>
      <c r="C1" s="84"/>
      <c r="D1" s="84"/>
      <c r="E1" s="84"/>
      <c r="F1" s="84"/>
      <c r="G1" s="84"/>
    </row>
    <row r="2" spans="1:7" ht="18.75" x14ac:dyDescent="0.3">
      <c r="A2" s="84" t="s">
        <v>472</v>
      </c>
      <c r="B2" s="84"/>
      <c r="C2" s="84"/>
      <c r="D2" s="84"/>
      <c r="E2" s="84"/>
      <c r="F2" s="84"/>
      <c r="G2" s="84"/>
    </row>
    <row r="3" spans="1:7" x14ac:dyDescent="0.25">
      <c r="A3" s="50"/>
      <c r="B3" s="50"/>
      <c r="C3" s="50"/>
      <c r="D3" s="51"/>
      <c r="E3" s="51"/>
      <c r="F3" s="51"/>
      <c r="G3" s="51"/>
    </row>
    <row r="4" spans="1:7" ht="17.25" x14ac:dyDescent="0.3">
      <c r="A4" s="85" t="s">
        <v>474</v>
      </c>
      <c r="B4" s="85"/>
      <c r="C4" s="85"/>
      <c r="D4" s="85"/>
      <c r="E4" s="85"/>
      <c r="F4" s="85"/>
      <c r="G4" s="85"/>
    </row>
    <row r="5" spans="1:7" x14ac:dyDescent="0.25">
      <c r="A5" s="51"/>
      <c r="B5" s="51"/>
      <c r="C5" s="51"/>
      <c r="D5" s="51"/>
      <c r="E5" s="51"/>
      <c r="F5" s="51"/>
      <c r="G5" s="51"/>
    </row>
    <row r="6" spans="1:7" x14ac:dyDescent="0.25">
      <c r="A6" s="50"/>
      <c r="B6" s="81" t="s">
        <v>0</v>
      </c>
      <c r="C6" s="50" t="str">
        <f>'1'!C6</f>
        <v xml:space="preserve">Agjhdfgf </v>
      </c>
      <c r="D6" s="51"/>
      <c r="E6" s="81" t="s">
        <v>1</v>
      </c>
      <c r="F6" s="53" t="str">
        <f>'1'!F6</f>
        <v>23652141</v>
      </c>
      <c r="G6" s="51"/>
    </row>
    <row r="7" spans="1:7" x14ac:dyDescent="0.25">
      <c r="A7" s="81"/>
      <c r="B7" s="81" t="s">
        <v>2</v>
      </c>
      <c r="C7" s="50" t="str">
        <f>'1'!C7</f>
        <v>XYZ</v>
      </c>
      <c r="D7" s="51"/>
      <c r="E7" s="81" t="s">
        <v>4</v>
      </c>
      <c r="F7" s="53" t="str">
        <f>'1'!F7</f>
        <v>7141-14-000</v>
      </c>
      <c r="G7" s="51"/>
    </row>
    <row r="8" spans="1:7" x14ac:dyDescent="0.25">
      <c r="A8" s="50"/>
      <c r="B8" s="81" t="s">
        <v>6</v>
      </c>
      <c r="C8" s="50" t="str">
        <f>'1'!C8</f>
        <v>PQR</v>
      </c>
      <c r="D8" s="51"/>
      <c r="E8" s="81" t="s">
        <v>8</v>
      </c>
      <c r="F8" s="53" t="str">
        <f>'1'!F8</f>
        <v>2014-2018</v>
      </c>
      <c r="G8" s="51"/>
    </row>
    <row r="9" spans="1:7" x14ac:dyDescent="0.25">
      <c r="A9" s="50"/>
      <c r="B9" s="50"/>
      <c r="C9" s="50"/>
      <c r="D9" s="51"/>
      <c r="E9" s="51"/>
      <c r="F9" s="51"/>
      <c r="G9" s="51"/>
    </row>
    <row r="10" spans="1:7" x14ac:dyDescent="0.25">
      <c r="A10" s="50"/>
      <c r="B10" s="50"/>
      <c r="C10" s="4" t="s">
        <v>10</v>
      </c>
      <c r="D10" s="30">
        <f>'2'!D29</f>
        <v>358</v>
      </c>
      <c r="E10" s="51"/>
      <c r="F10" s="51"/>
      <c r="G10" s="51"/>
    </row>
    <row r="11" spans="1:7" x14ac:dyDescent="0.25">
      <c r="A11" s="50"/>
      <c r="B11" s="50"/>
      <c r="C11" s="4" t="s">
        <v>11</v>
      </c>
      <c r="D11" s="30">
        <f>'2'!D30</f>
        <v>45</v>
      </c>
      <c r="E11" s="51"/>
      <c r="F11" s="51"/>
      <c r="G11" s="51"/>
    </row>
    <row r="12" spans="1:7" x14ac:dyDescent="0.25">
      <c r="A12" s="50"/>
      <c r="B12" s="50"/>
      <c r="C12" s="6" t="s">
        <v>12</v>
      </c>
      <c r="D12" s="29">
        <f>'2'!D33</f>
        <v>7.9555555555555557</v>
      </c>
      <c r="E12" s="51"/>
      <c r="F12" s="51"/>
      <c r="G12" s="51"/>
    </row>
    <row r="13" spans="1:7" ht="30" x14ac:dyDescent="0.25">
      <c r="A13" s="8" t="s">
        <v>13</v>
      </c>
      <c r="B13" s="9" t="s">
        <v>14</v>
      </c>
      <c r="C13" s="10" t="s">
        <v>15</v>
      </c>
      <c r="D13" s="10" t="s">
        <v>16</v>
      </c>
      <c r="E13" s="11" t="s">
        <v>17</v>
      </c>
      <c r="F13" s="8" t="s">
        <v>18</v>
      </c>
      <c r="G13" s="8" t="s">
        <v>19</v>
      </c>
    </row>
    <row r="14" spans="1:7" ht="15.75" x14ac:dyDescent="0.25">
      <c r="A14" s="12">
        <v>1</v>
      </c>
      <c r="B14" s="41" t="s">
        <v>264</v>
      </c>
      <c r="C14" s="41" t="s">
        <v>265</v>
      </c>
      <c r="D14" s="43">
        <v>3.5</v>
      </c>
      <c r="E14" s="13" t="s">
        <v>28</v>
      </c>
      <c r="F14" s="33">
        <f t="shared" ref="F14:F23" si="0">IF(E14="","",INDEX($C$41:$C$49,MATCH(E14,$A$41:$A$49,0)))</f>
        <v>8</v>
      </c>
      <c r="G14" s="88">
        <f>IF(F14="",0,D14*F14)</f>
        <v>28</v>
      </c>
    </row>
    <row r="15" spans="1:7" ht="15.75" x14ac:dyDescent="0.25">
      <c r="A15" s="12">
        <v>2</v>
      </c>
      <c r="B15" s="41" t="s">
        <v>266</v>
      </c>
      <c r="C15" s="41" t="s">
        <v>267</v>
      </c>
      <c r="D15" s="43">
        <v>3.5</v>
      </c>
      <c r="E15" s="34" t="s">
        <v>22</v>
      </c>
      <c r="F15" s="33">
        <f t="shared" si="0"/>
        <v>7</v>
      </c>
      <c r="G15" s="88">
        <f t="shared" ref="G15:G23" si="1">IF(F15="",0,D15*F15)</f>
        <v>24.5</v>
      </c>
    </row>
    <row r="16" spans="1:7" ht="31.5" x14ac:dyDescent="0.25">
      <c r="A16" s="12">
        <v>3</v>
      </c>
      <c r="B16" s="41" t="s">
        <v>268</v>
      </c>
      <c r="C16" s="42" t="s">
        <v>269</v>
      </c>
      <c r="D16" s="43">
        <v>3.5</v>
      </c>
      <c r="E16" s="34" t="s">
        <v>22</v>
      </c>
      <c r="F16" s="33">
        <f t="shared" si="0"/>
        <v>7</v>
      </c>
      <c r="G16" s="88">
        <f t="shared" si="1"/>
        <v>24.5</v>
      </c>
    </row>
    <row r="17" spans="1:7" ht="15.75" x14ac:dyDescent="0.25">
      <c r="A17" s="12">
        <v>4</v>
      </c>
      <c r="B17" s="41" t="s">
        <v>270</v>
      </c>
      <c r="C17" s="41" t="s">
        <v>271</v>
      </c>
      <c r="D17" s="43">
        <v>3.5</v>
      </c>
      <c r="E17" s="34" t="s">
        <v>28</v>
      </c>
      <c r="F17" s="33">
        <f t="shared" si="0"/>
        <v>8</v>
      </c>
      <c r="G17" s="88">
        <f t="shared" si="1"/>
        <v>28</v>
      </c>
    </row>
    <row r="18" spans="1:7" ht="15.75" x14ac:dyDescent="0.25">
      <c r="A18" s="12">
        <v>5</v>
      </c>
      <c r="B18" s="41" t="s">
        <v>272</v>
      </c>
      <c r="C18" s="41" t="s">
        <v>273</v>
      </c>
      <c r="D18" s="43">
        <v>3.5</v>
      </c>
      <c r="E18" s="34" t="s">
        <v>22</v>
      </c>
      <c r="F18" s="33">
        <f t="shared" si="0"/>
        <v>7</v>
      </c>
      <c r="G18" s="88">
        <f t="shared" si="1"/>
        <v>24.5</v>
      </c>
    </row>
    <row r="19" spans="1:7" ht="15.75" x14ac:dyDescent="0.25">
      <c r="A19" s="12">
        <v>6</v>
      </c>
      <c r="B19" s="41" t="s">
        <v>274</v>
      </c>
      <c r="C19" s="41" t="s">
        <v>275</v>
      </c>
      <c r="D19" s="43">
        <v>3.5</v>
      </c>
      <c r="E19" s="34" t="s">
        <v>28</v>
      </c>
      <c r="F19" s="33">
        <f t="shared" si="0"/>
        <v>8</v>
      </c>
      <c r="G19" s="88">
        <f t="shared" si="1"/>
        <v>28</v>
      </c>
    </row>
    <row r="20" spans="1:7" ht="15.75" x14ac:dyDescent="0.25">
      <c r="A20" s="12">
        <v>7</v>
      </c>
      <c r="B20" s="41" t="s">
        <v>276</v>
      </c>
      <c r="C20" s="41" t="s">
        <v>277</v>
      </c>
      <c r="D20" s="43">
        <v>1</v>
      </c>
      <c r="E20" s="34" t="s">
        <v>28</v>
      </c>
      <c r="F20" s="33">
        <f t="shared" si="0"/>
        <v>8</v>
      </c>
      <c r="G20" s="88">
        <f t="shared" si="1"/>
        <v>8</v>
      </c>
    </row>
    <row r="21" spans="1:7" ht="31.5" x14ac:dyDescent="0.25">
      <c r="A21" s="12">
        <v>8</v>
      </c>
      <c r="B21" s="41" t="s">
        <v>278</v>
      </c>
      <c r="C21" s="42" t="s">
        <v>279</v>
      </c>
      <c r="D21" s="43">
        <v>1</v>
      </c>
      <c r="E21" s="34" t="s">
        <v>25</v>
      </c>
      <c r="F21" s="33">
        <f t="shared" si="0"/>
        <v>9</v>
      </c>
      <c r="G21" s="88">
        <f t="shared" si="1"/>
        <v>9</v>
      </c>
    </row>
    <row r="22" spans="1:7" ht="15.75" x14ac:dyDescent="0.25">
      <c r="A22" s="12">
        <v>9</v>
      </c>
      <c r="B22" s="41" t="s">
        <v>280</v>
      </c>
      <c r="C22" s="41" t="s">
        <v>450</v>
      </c>
      <c r="D22" s="43">
        <v>1</v>
      </c>
      <c r="E22" s="34" t="s">
        <v>28</v>
      </c>
      <c r="F22" s="33">
        <f t="shared" si="0"/>
        <v>8</v>
      </c>
      <c r="G22" s="88">
        <f t="shared" si="1"/>
        <v>8</v>
      </c>
    </row>
    <row r="23" spans="1:7" ht="15.75" x14ac:dyDescent="0.25">
      <c r="A23" s="15">
        <v>10</v>
      </c>
      <c r="B23" s="45"/>
      <c r="C23" s="41" t="s">
        <v>195</v>
      </c>
      <c r="D23" s="76"/>
      <c r="E23" s="35" t="s">
        <v>61</v>
      </c>
      <c r="F23" s="33">
        <f t="shared" si="0"/>
        <v>5</v>
      </c>
      <c r="G23" s="88">
        <f t="shared" si="1"/>
        <v>0</v>
      </c>
    </row>
    <row r="24" spans="1:7" ht="17.25" customHeight="1" x14ac:dyDescent="0.25">
      <c r="A24" s="16"/>
      <c r="B24" s="16"/>
      <c r="E24" s="16"/>
      <c r="F24" s="19"/>
      <c r="G24" s="20"/>
    </row>
    <row r="25" spans="1:7" s="50" customFormat="1" ht="17.25" customHeight="1" x14ac:dyDescent="0.25">
      <c r="A25" s="16"/>
      <c r="B25" s="16"/>
      <c r="E25" s="16"/>
      <c r="F25" s="19"/>
      <c r="G25" s="20"/>
    </row>
    <row r="26" spans="1:7" x14ac:dyDescent="0.25">
      <c r="A26" s="16"/>
      <c r="B26" s="16"/>
      <c r="C26" s="17" t="s">
        <v>41</v>
      </c>
      <c r="D26" s="18">
        <f>SUM(G14:G23)</f>
        <v>182.5</v>
      </c>
      <c r="E26" s="19"/>
      <c r="F26" s="19"/>
      <c r="G26" s="20"/>
    </row>
    <row r="27" spans="1:7" x14ac:dyDescent="0.25">
      <c r="A27" s="16"/>
      <c r="B27" s="16"/>
      <c r="C27" s="21" t="s">
        <v>42</v>
      </c>
      <c r="D27" s="18">
        <f>SUM(D14:D23)</f>
        <v>24</v>
      </c>
      <c r="E27" s="16"/>
      <c r="F27" s="19"/>
      <c r="G27" s="20"/>
    </row>
    <row r="28" spans="1:7" ht="27" customHeight="1" x14ac:dyDescent="0.25">
      <c r="A28" s="16"/>
      <c r="B28" s="16"/>
      <c r="C28" s="17"/>
      <c r="D28" s="18"/>
      <c r="E28" s="16"/>
      <c r="F28" s="19"/>
      <c r="G28" s="20"/>
    </row>
    <row r="29" spans="1:7" ht="24.75" customHeight="1" x14ac:dyDescent="0.25">
      <c r="A29" s="16"/>
      <c r="B29" s="16"/>
      <c r="C29" s="22" t="s">
        <v>43</v>
      </c>
      <c r="D29" s="23">
        <f>D10+D26</f>
        <v>540.5</v>
      </c>
      <c r="E29" s="16"/>
      <c r="F29" s="19"/>
      <c r="G29" s="20"/>
    </row>
    <row r="30" spans="1:7" x14ac:dyDescent="0.25">
      <c r="A30" s="50"/>
      <c r="B30" s="50"/>
      <c r="C30" s="22" t="s">
        <v>44</v>
      </c>
      <c r="D30" s="23">
        <f>D11+D27</f>
        <v>69</v>
      </c>
      <c r="E30" s="19"/>
      <c r="F30" s="19"/>
      <c r="G30" s="20"/>
    </row>
    <row r="31" spans="1:7" x14ac:dyDescent="0.25">
      <c r="A31" s="50"/>
      <c r="B31" s="50"/>
      <c r="C31" s="24"/>
      <c r="D31" s="20"/>
      <c r="E31" s="51"/>
      <c r="F31" s="51"/>
      <c r="G31" s="51"/>
    </row>
    <row r="32" spans="1:7" x14ac:dyDescent="0.25">
      <c r="A32" s="50"/>
      <c r="B32" s="50"/>
      <c r="C32" s="16" t="s">
        <v>45</v>
      </c>
      <c r="D32" s="25">
        <f>D26/D27</f>
        <v>7.604166666666667</v>
      </c>
      <c r="E32" s="51"/>
      <c r="F32" s="51"/>
      <c r="G32" s="51"/>
    </row>
    <row r="33" spans="1:7" x14ac:dyDescent="0.25">
      <c r="A33" s="50"/>
      <c r="B33" s="50"/>
      <c r="C33" s="16" t="s">
        <v>105</v>
      </c>
      <c r="D33" s="25">
        <f>D29/D30</f>
        <v>7.833333333333333</v>
      </c>
      <c r="E33" s="51"/>
      <c r="F33" s="51"/>
      <c r="G33" s="51"/>
    </row>
    <row r="34" spans="1:7" x14ac:dyDescent="0.25">
      <c r="A34" s="50"/>
      <c r="B34" s="50"/>
      <c r="C34" s="50"/>
      <c r="D34" s="51"/>
      <c r="E34" s="51"/>
      <c r="F34" s="51"/>
      <c r="G34" s="51"/>
    </row>
    <row r="35" spans="1:7" x14ac:dyDescent="0.25">
      <c r="A35" s="50"/>
      <c r="B35" s="50"/>
      <c r="C35" s="50"/>
      <c r="D35" s="51"/>
      <c r="E35" s="51"/>
      <c r="F35" s="51"/>
      <c r="G35" s="51"/>
    </row>
    <row r="36" spans="1:7" x14ac:dyDescent="0.25">
      <c r="A36" s="50"/>
      <c r="B36" s="50"/>
      <c r="C36" s="50"/>
      <c r="D36" s="51"/>
      <c r="E36" s="51"/>
      <c r="F36" s="51"/>
      <c r="G36" s="51"/>
    </row>
    <row r="37" spans="1:7" x14ac:dyDescent="0.25">
      <c r="A37" s="50"/>
      <c r="B37" s="50"/>
      <c r="C37" s="50"/>
      <c r="D37" s="51"/>
      <c r="E37" s="51"/>
      <c r="F37" s="51"/>
      <c r="G37" s="51"/>
    </row>
    <row r="38" spans="1:7" x14ac:dyDescent="0.25">
      <c r="A38" s="52" t="s">
        <v>449</v>
      </c>
      <c r="B38" s="50"/>
      <c r="C38" s="50"/>
      <c r="D38" s="51"/>
      <c r="E38" s="51"/>
      <c r="F38" s="51"/>
      <c r="G38" s="51"/>
    </row>
    <row r="39" spans="1:7" x14ac:dyDescent="0.25">
      <c r="A39" s="50"/>
      <c r="B39" s="50"/>
      <c r="C39" s="50"/>
      <c r="D39" s="51"/>
      <c r="E39" s="51"/>
      <c r="F39" s="51"/>
      <c r="G39" s="51"/>
    </row>
    <row r="40" spans="1:7" x14ac:dyDescent="0.25">
      <c r="A40" s="27" t="s">
        <v>17</v>
      </c>
      <c r="B40" s="27" t="s">
        <v>47</v>
      </c>
      <c r="C40" s="27" t="s">
        <v>48</v>
      </c>
      <c r="D40" s="51"/>
      <c r="E40" s="51"/>
      <c r="F40" s="51"/>
      <c r="G40" s="51"/>
    </row>
    <row r="41" spans="1:7" x14ac:dyDescent="0.25">
      <c r="A41" s="28" t="s">
        <v>49</v>
      </c>
      <c r="B41" s="28" t="s">
        <v>50</v>
      </c>
      <c r="C41" s="28">
        <v>10</v>
      </c>
      <c r="D41" s="53" t="s">
        <v>51</v>
      </c>
      <c r="E41" s="51"/>
      <c r="F41" s="51"/>
      <c r="G41" s="51"/>
    </row>
    <row r="42" spans="1:7" x14ac:dyDescent="0.25">
      <c r="A42" s="28" t="s">
        <v>25</v>
      </c>
      <c r="B42" s="28" t="s">
        <v>52</v>
      </c>
      <c r="C42" s="28">
        <v>9</v>
      </c>
      <c r="D42" s="53" t="s">
        <v>53</v>
      </c>
      <c r="E42" s="51"/>
      <c r="F42" s="51"/>
      <c r="G42" s="51"/>
    </row>
    <row r="43" spans="1:7" x14ac:dyDescent="0.25">
      <c r="A43" s="28" t="s">
        <v>28</v>
      </c>
      <c r="B43" s="28" t="s">
        <v>54</v>
      </c>
      <c r="C43" s="28">
        <v>8</v>
      </c>
      <c r="D43" s="53" t="s">
        <v>55</v>
      </c>
      <c r="E43" s="51"/>
      <c r="F43" s="51"/>
      <c r="G43" s="51"/>
    </row>
    <row r="44" spans="1:7" x14ac:dyDescent="0.25">
      <c r="A44" s="28" t="s">
        <v>22</v>
      </c>
      <c r="B44" s="28" t="s">
        <v>56</v>
      </c>
      <c r="C44" s="28">
        <v>7</v>
      </c>
      <c r="D44" s="53" t="s">
        <v>57</v>
      </c>
      <c r="E44" s="51"/>
      <c r="F44" s="51"/>
      <c r="G44" s="51"/>
    </row>
    <row r="45" spans="1:7" x14ac:dyDescent="0.25">
      <c r="A45" s="28" t="s">
        <v>58</v>
      </c>
      <c r="B45" s="28" t="s">
        <v>59</v>
      </c>
      <c r="C45" s="28">
        <v>6</v>
      </c>
      <c r="D45" s="53" t="s">
        <v>60</v>
      </c>
      <c r="E45" s="51"/>
      <c r="F45" s="51"/>
      <c r="G45" s="51"/>
    </row>
    <row r="46" spans="1:7" x14ac:dyDescent="0.25">
      <c r="A46" s="28" t="s">
        <v>61</v>
      </c>
      <c r="B46" s="28" t="s">
        <v>62</v>
      </c>
      <c r="C46" s="28">
        <v>5</v>
      </c>
      <c r="D46" s="53" t="s">
        <v>63</v>
      </c>
      <c r="E46" s="51"/>
      <c r="F46" s="51"/>
      <c r="G46" s="51"/>
    </row>
    <row r="47" spans="1:7" x14ac:dyDescent="0.25">
      <c r="A47" s="28" t="s">
        <v>484</v>
      </c>
      <c r="B47" s="28">
        <v>40</v>
      </c>
      <c r="C47" s="28">
        <v>4</v>
      </c>
      <c r="D47" s="53" t="s">
        <v>485</v>
      </c>
      <c r="E47" s="51"/>
      <c r="F47" s="51"/>
      <c r="G47" s="51"/>
    </row>
    <row r="48" spans="1:7" x14ac:dyDescent="0.25">
      <c r="A48" s="28" t="s">
        <v>66</v>
      </c>
      <c r="B48" s="28" t="s">
        <v>65</v>
      </c>
      <c r="C48" s="28">
        <v>0</v>
      </c>
      <c r="D48" s="53" t="s">
        <v>65</v>
      </c>
      <c r="E48" s="51"/>
      <c r="F48" s="51"/>
      <c r="G48" s="51"/>
    </row>
    <row r="49" spans="1:7" x14ac:dyDescent="0.25">
      <c r="A49" s="28" t="s">
        <v>64</v>
      </c>
      <c r="B49" s="28" t="s">
        <v>67</v>
      </c>
      <c r="C49" s="28">
        <v>0</v>
      </c>
      <c r="D49" s="53" t="s">
        <v>68</v>
      </c>
      <c r="E49" s="51"/>
      <c r="F49" s="51"/>
      <c r="G49" s="51"/>
    </row>
  </sheetData>
  <mergeCells count="3">
    <mergeCell ref="A1:G1"/>
    <mergeCell ref="A2:G2"/>
    <mergeCell ref="A4:G4"/>
  </mergeCells>
  <dataValidations disablePrompts="1" count="1">
    <dataValidation type="list" allowBlank="1" showInputMessage="1" showErrorMessage="1" sqref="E14:E23">
      <formula1>$A$41:$A$49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13" workbookViewId="0">
      <selection activeCell="G14" sqref="G14:G23"/>
    </sheetView>
  </sheetViews>
  <sheetFormatPr defaultRowHeight="15" x14ac:dyDescent="0.25"/>
  <cols>
    <col min="3" max="3" width="37" customWidth="1"/>
    <col min="4" max="4" width="8.140625" customWidth="1"/>
    <col min="6" max="6" width="7.42578125" customWidth="1"/>
  </cols>
  <sheetData>
    <row r="1" spans="1:7" ht="18.75" x14ac:dyDescent="0.3">
      <c r="A1" s="84" t="s">
        <v>448</v>
      </c>
      <c r="B1" s="84"/>
      <c r="C1" s="84"/>
      <c r="D1" s="84"/>
      <c r="E1" s="84"/>
      <c r="F1" s="84"/>
      <c r="G1" s="84"/>
    </row>
    <row r="2" spans="1:7" ht="18.75" x14ac:dyDescent="0.3">
      <c r="A2" s="84" t="s">
        <v>472</v>
      </c>
      <c r="B2" s="84"/>
      <c r="C2" s="84"/>
      <c r="D2" s="84"/>
      <c r="E2" s="84"/>
      <c r="F2" s="84"/>
      <c r="G2" s="84"/>
    </row>
    <row r="3" spans="1:7" x14ac:dyDescent="0.25">
      <c r="A3" s="50"/>
      <c r="B3" s="50"/>
      <c r="C3" s="50"/>
      <c r="D3" s="51"/>
      <c r="E3" s="51"/>
      <c r="F3" s="51"/>
      <c r="G3" s="51"/>
    </row>
    <row r="4" spans="1:7" ht="17.25" x14ac:dyDescent="0.3">
      <c r="A4" s="85" t="s">
        <v>475</v>
      </c>
      <c r="B4" s="85"/>
      <c r="C4" s="85"/>
      <c r="D4" s="85"/>
      <c r="E4" s="85"/>
      <c r="F4" s="85"/>
      <c r="G4" s="85"/>
    </row>
    <row r="5" spans="1:7" x14ac:dyDescent="0.25">
      <c r="A5" s="51"/>
      <c r="B5" s="51"/>
      <c r="C5" s="51"/>
      <c r="D5" s="51"/>
      <c r="E5" s="51"/>
      <c r="F5" s="51"/>
      <c r="G5" s="51"/>
    </row>
    <row r="6" spans="1:7" x14ac:dyDescent="0.25">
      <c r="A6" s="50"/>
      <c r="B6" s="81" t="s">
        <v>0</v>
      </c>
      <c r="C6" s="50" t="str">
        <f>'1'!C6</f>
        <v xml:space="preserve">Agjhdfgf </v>
      </c>
      <c r="D6" s="51"/>
      <c r="E6" s="81" t="s">
        <v>1</v>
      </c>
      <c r="F6" s="53" t="str">
        <f>'1'!F6</f>
        <v>23652141</v>
      </c>
      <c r="G6" s="51"/>
    </row>
    <row r="7" spans="1:7" x14ac:dyDescent="0.25">
      <c r="A7" s="81"/>
      <c r="B7" s="81" t="s">
        <v>2</v>
      </c>
      <c r="C7" s="50" t="str">
        <f>'1'!C7</f>
        <v>XYZ</v>
      </c>
      <c r="D7" s="51"/>
      <c r="E7" s="81" t="s">
        <v>4</v>
      </c>
      <c r="F7" s="53" t="str">
        <f>'1'!F7</f>
        <v>7141-14-000</v>
      </c>
      <c r="G7" s="51"/>
    </row>
    <row r="8" spans="1:7" x14ac:dyDescent="0.25">
      <c r="A8" s="50"/>
      <c r="B8" s="81" t="s">
        <v>6</v>
      </c>
      <c r="C8" s="50" t="str">
        <f>'1'!C8</f>
        <v>PQR</v>
      </c>
      <c r="D8" s="51"/>
      <c r="E8" s="81" t="s">
        <v>8</v>
      </c>
      <c r="F8" s="53" t="str">
        <f>'1'!F8</f>
        <v>2014-2018</v>
      </c>
      <c r="G8" s="51"/>
    </row>
    <row r="9" spans="1:7" x14ac:dyDescent="0.25">
      <c r="A9" s="50"/>
      <c r="B9" s="50"/>
      <c r="C9" s="50"/>
      <c r="D9" s="51"/>
      <c r="E9" s="51"/>
      <c r="F9" s="51"/>
      <c r="G9" s="51"/>
    </row>
    <row r="10" spans="1:7" x14ac:dyDescent="0.25">
      <c r="A10" s="50"/>
      <c r="B10" s="50"/>
      <c r="C10" s="4" t="s">
        <v>10</v>
      </c>
      <c r="D10" s="30">
        <f>'3'!D29</f>
        <v>540.5</v>
      </c>
      <c r="E10" s="51"/>
      <c r="F10" s="51"/>
      <c r="G10" s="51"/>
    </row>
    <row r="11" spans="1:7" x14ac:dyDescent="0.25">
      <c r="A11" s="50"/>
      <c r="B11" s="50"/>
      <c r="C11" s="4" t="s">
        <v>11</v>
      </c>
      <c r="D11" s="30">
        <f>'3'!D30</f>
        <v>69</v>
      </c>
      <c r="E11" s="51"/>
      <c r="F11" s="51"/>
      <c r="G11" s="51"/>
    </row>
    <row r="12" spans="1:7" x14ac:dyDescent="0.25">
      <c r="A12" s="50"/>
      <c r="B12" s="50"/>
      <c r="C12" s="6" t="s">
        <v>12</v>
      </c>
      <c r="D12" s="29">
        <f>'3'!D33</f>
        <v>7.833333333333333</v>
      </c>
      <c r="E12" s="51"/>
      <c r="F12" s="51"/>
      <c r="G12" s="51"/>
    </row>
    <row r="13" spans="1:7" ht="30" x14ac:dyDescent="0.25">
      <c r="A13" s="8" t="s">
        <v>13</v>
      </c>
      <c r="B13" s="8" t="s">
        <v>14</v>
      </c>
      <c r="C13" s="11" t="s">
        <v>15</v>
      </c>
      <c r="D13" s="11" t="s">
        <v>16</v>
      </c>
      <c r="E13" s="11" t="s">
        <v>17</v>
      </c>
      <c r="F13" s="8" t="s">
        <v>18</v>
      </c>
      <c r="G13" s="8" t="s">
        <v>19</v>
      </c>
    </row>
    <row r="14" spans="1:7" ht="15.75" x14ac:dyDescent="0.25">
      <c r="A14" s="5">
        <v>1</v>
      </c>
      <c r="B14" s="41" t="s">
        <v>282</v>
      </c>
      <c r="C14" s="42" t="s">
        <v>283</v>
      </c>
      <c r="D14" s="43">
        <v>3.5</v>
      </c>
      <c r="E14" s="35" t="s">
        <v>22</v>
      </c>
      <c r="F14" s="33">
        <f t="shared" ref="F14:F23" si="0">IF(E14="","",INDEX($C$41:$C$49,MATCH(E14,$A$41:$A$49,0)))</f>
        <v>7</v>
      </c>
      <c r="G14" s="88">
        <f>IF(F14="",0,D14*F14)</f>
        <v>24.5</v>
      </c>
    </row>
    <row r="15" spans="1:7" ht="15.75" x14ac:dyDescent="0.25">
      <c r="A15" s="5">
        <v>2</v>
      </c>
      <c r="B15" s="41" t="s">
        <v>284</v>
      </c>
      <c r="C15" s="41" t="s">
        <v>285</v>
      </c>
      <c r="D15" s="43">
        <v>3.5</v>
      </c>
      <c r="E15" s="35" t="s">
        <v>25</v>
      </c>
      <c r="F15" s="33">
        <f t="shared" si="0"/>
        <v>9</v>
      </c>
      <c r="G15" s="88">
        <f t="shared" ref="G15:G24" si="1">IF(F15="",0,D15*F15)</f>
        <v>31.5</v>
      </c>
    </row>
    <row r="16" spans="1:7" ht="15.75" x14ac:dyDescent="0.25">
      <c r="A16" s="5">
        <v>3</v>
      </c>
      <c r="B16" s="41" t="s">
        <v>286</v>
      </c>
      <c r="C16" s="41" t="s">
        <v>287</v>
      </c>
      <c r="D16" s="43">
        <v>3.5</v>
      </c>
      <c r="E16" s="35" t="s">
        <v>58</v>
      </c>
      <c r="F16" s="33">
        <f t="shared" si="0"/>
        <v>6</v>
      </c>
      <c r="G16" s="88">
        <f t="shared" si="1"/>
        <v>21</v>
      </c>
    </row>
    <row r="17" spans="1:7" ht="15.75" x14ac:dyDescent="0.25">
      <c r="A17" s="5">
        <v>4</v>
      </c>
      <c r="B17" s="47" t="s">
        <v>288</v>
      </c>
      <c r="C17" s="48" t="s">
        <v>289</v>
      </c>
      <c r="D17" s="43">
        <v>3.5</v>
      </c>
      <c r="E17" s="35" t="s">
        <v>22</v>
      </c>
      <c r="F17" s="33">
        <f t="shared" si="0"/>
        <v>7</v>
      </c>
      <c r="G17" s="88">
        <f t="shared" si="1"/>
        <v>24.5</v>
      </c>
    </row>
    <row r="18" spans="1:7" ht="31.5" x14ac:dyDescent="0.25">
      <c r="A18" s="5">
        <v>5</v>
      </c>
      <c r="B18" s="41" t="s">
        <v>290</v>
      </c>
      <c r="C18" s="42" t="s">
        <v>291</v>
      </c>
      <c r="D18" s="43">
        <v>3.5</v>
      </c>
      <c r="E18" s="35" t="s">
        <v>58</v>
      </c>
      <c r="F18" s="33">
        <f t="shared" si="0"/>
        <v>6</v>
      </c>
      <c r="G18" s="88">
        <f t="shared" si="1"/>
        <v>21</v>
      </c>
    </row>
    <row r="19" spans="1:7" ht="15.75" x14ac:dyDescent="0.25">
      <c r="A19" s="5">
        <v>6</v>
      </c>
      <c r="B19" s="41"/>
      <c r="C19" s="42" t="s">
        <v>483</v>
      </c>
      <c r="D19" s="43">
        <v>2.5</v>
      </c>
      <c r="E19" s="35" t="s">
        <v>61</v>
      </c>
      <c r="F19" s="33">
        <f t="shared" si="0"/>
        <v>5</v>
      </c>
      <c r="G19" s="88">
        <f t="shared" si="1"/>
        <v>12.5</v>
      </c>
    </row>
    <row r="20" spans="1:7" ht="15.75" x14ac:dyDescent="0.25">
      <c r="A20" s="5">
        <v>7</v>
      </c>
      <c r="B20" s="41" t="s">
        <v>298</v>
      </c>
      <c r="C20" s="41" t="s">
        <v>299</v>
      </c>
      <c r="D20" s="43">
        <v>1</v>
      </c>
      <c r="E20" s="35" t="s">
        <v>25</v>
      </c>
      <c r="F20" s="33">
        <f t="shared" si="0"/>
        <v>9</v>
      </c>
      <c r="G20" s="88">
        <f t="shared" si="1"/>
        <v>9</v>
      </c>
    </row>
    <row r="21" spans="1:7" ht="15.75" x14ac:dyDescent="0.25">
      <c r="A21" s="5">
        <v>8</v>
      </c>
      <c r="B21" s="41" t="s">
        <v>300</v>
      </c>
      <c r="C21" s="41" t="s">
        <v>138</v>
      </c>
      <c r="D21" s="43">
        <v>1</v>
      </c>
      <c r="E21" s="35" t="s">
        <v>28</v>
      </c>
      <c r="F21" s="33">
        <f t="shared" si="0"/>
        <v>8</v>
      </c>
      <c r="G21" s="88">
        <f t="shared" si="1"/>
        <v>8</v>
      </c>
    </row>
    <row r="22" spans="1:7" ht="15.75" x14ac:dyDescent="0.25">
      <c r="A22" s="5">
        <v>9</v>
      </c>
      <c r="B22" s="41" t="s">
        <v>301</v>
      </c>
      <c r="C22" s="41" t="s">
        <v>302</v>
      </c>
      <c r="D22" s="43">
        <v>1</v>
      </c>
      <c r="E22" s="35" t="s">
        <v>22</v>
      </c>
      <c r="F22" s="33">
        <f t="shared" si="0"/>
        <v>7</v>
      </c>
      <c r="G22" s="88">
        <f t="shared" si="1"/>
        <v>7</v>
      </c>
    </row>
    <row r="23" spans="1:7" ht="15.75" x14ac:dyDescent="0.25">
      <c r="A23" s="15">
        <v>10</v>
      </c>
      <c r="B23" s="41" t="s">
        <v>303</v>
      </c>
      <c r="C23" s="41" t="s">
        <v>304</v>
      </c>
      <c r="D23" s="43">
        <v>1</v>
      </c>
      <c r="E23" s="5"/>
      <c r="F23" s="14" t="str">
        <f t="shared" si="0"/>
        <v/>
      </c>
      <c r="G23" s="88">
        <f t="shared" si="1"/>
        <v>0</v>
      </c>
    </row>
    <row r="24" spans="1:7" ht="31.5" x14ac:dyDescent="0.25">
      <c r="A24" s="4"/>
      <c r="B24" s="45"/>
      <c r="C24" s="42" t="s">
        <v>305</v>
      </c>
      <c r="D24" s="46"/>
      <c r="E24" s="4"/>
      <c r="F24" s="77"/>
      <c r="G24" s="88">
        <f t="shared" si="1"/>
        <v>0</v>
      </c>
    </row>
    <row r="25" spans="1:7" x14ac:dyDescent="0.25">
      <c r="A25" s="16"/>
      <c r="B25" s="16"/>
      <c r="E25" s="19"/>
      <c r="F25" s="19"/>
      <c r="G25" s="20"/>
    </row>
    <row r="26" spans="1:7" x14ac:dyDescent="0.25">
      <c r="A26" s="16"/>
      <c r="B26" s="16"/>
      <c r="C26" s="17" t="s">
        <v>41</v>
      </c>
      <c r="D26" s="82">
        <f>SUM(G14:G24)</f>
        <v>159</v>
      </c>
      <c r="E26" s="16"/>
      <c r="F26" s="19"/>
      <c r="G26" s="20"/>
    </row>
    <row r="27" spans="1:7" ht="18.75" customHeight="1" x14ac:dyDescent="0.25">
      <c r="A27" s="16"/>
      <c r="B27" s="16"/>
      <c r="C27" s="21" t="s">
        <v>42</v>
      </c>
      <c r="D27" s="18">
        <f>SUM(D14:D23)</f>
        <v>24</v>
      </c>
      <c r="E27" s="16"/>
      <c r="F27" s="19"/>
      <c r="G27" s="20"/>
    </row>
    <row r="28" spans="1:7" s="50" customFormat="1" x14ac:dyDescent="0.25">
      <c r="A28" s="16"/>
      <c r="B28" s="16"/>
      <c r="C28" s="21"/>
      <c r="D28" s="18"/>
      <c r="E28" s="16"/>
      <c r="F28" s="19"/>
      <c r="G28" s="20"/>
    </row>
    <row r="29" spans="1:7" ht="30" x14ac:dyDescent="0.25">
      <c r="A29" s="16"/>
      <c r="B29" s="16"/>
      <c r="C29" s="22" t="s">
        <v>43</v>
      </c>
      <c r="D29" s="82">
        <f>D10+D26</f>
        <v>699.5</v>
      </c>
      <c r="E29" s="16"/>
      <c r="F29" s="19"/>
      <c r="G29" s="20"/>
    </row>
    <row r="30" spans="1:7" x14ac:dyDescent="0.25">
      <c r="A30" s="50"/>
      <c r="B30" s="50"/>
      <c r="C30" s="22" t="s">
        <v>44</v>
      </c>
      <c r="D30" s="18">
        <f>D11+D27</f>
        <v>93</v>
      </c>
      <c r="E30" s="19"/>
      <c r="F30" s="19"/>
      <c r="G30" s="20"/>
    </row>
    <row r="31" spans="1:7" x14ac:dyDescent="0.25">
      <c r="A31" s="50"/>
      <c r="B31" s="50"/>
      <c r="C31" s="24"/>
      <c r="D31" s="20"/>
      <c r="E31" s="51"/>
      <c r="F31" s="51"/>
      <c r="G31" s="51"/>
    </row>
    <row r="32" spans="1:7" x14ac:dyDescent="0.25">
      <c r="A32" s="50"/>
      <c r="B32" s="50"/>
      <c r="C32" s="16" t="s">
        <v>45</v>
      </c>
      <c r="D32" s="25">
        <f>D26/D27</f>
        <v>6.625</v>
      </c>
      <c r="E32" s="51"/>
      <c r="F32" s="51"/>
      <c r="G32" s="51"/>
    </row>
    <row r="33" spans="1:7" x14ac:dyDescent="0.25">
      <c r="A33" s="50"/>
      <c r="B33" s="50"/>
      <c r="C33" s="16" t="s">
        <v>124</v>
      </c>
      <c r="D33" s="25">
        <f>D29/D30</f>
        <v>7.521505376344086</v>
      </c>
      <c r="E33" s="51"/>
      <c r="F33" s="51"/>
      <c r="G33" s="51"/>
    </row>
    <row r="34" spans="1:7" x14ac:dyDescent="0.25">
      <c r="A34" s="50"/>
      <c r="B34" s="50"/>
      <c r="C34" s="50"/>
      <c r="D34" s="51"/>
      <c r="E34" s="51"/>
      <c r="F34" s="51"/>
      <c r="G34" s="51"/>
    </row>
    <row r="35" spans="1:7" x14ac:dyDescent="0.25">
      <c r="A35" s="50"/>
      <c r="B35" s="50"/>
      <c r="C35" s="50"/>
      <c r="D35" s="51"/>
      <c r="E35" s="51"/>
      <c r="F35" s="51"/>
      <c r="G35" s="51"/>
    </row>
    <row r="36" spans="1:7" x14ac:dyDescent="0.25">
      <c r="A36" s="50"/>
      <c r="B36" s="50"/>
      <c r="C36" s="50"/>
      <c r="D36" s="51"/>
      <c r="E36" s="51"/>
      <c r="F36" s="51"/>
      <c r="G36" s="51"/>
    </row>
    <row r="37" spans="1:7" x14ac:dyDescent="0.25">
      <c r="A37" s="52" t="s">
        <v>449</v>
      </c>
      <c r="B37" s="50"/>
      <c r="C37" s="50"/>
      <c r="D37" s="51"/>
      <c r="E37" s="51"/>
      <c r="F37" s="51"/>
      <c r="G37" s="51"/>
    </row>
    <row r="38" spans="1:7" x14ac:dyDescent="0.25">
      <c r="A38" s="52"/>
      <c r="B38" s="50"/>
      <c r="C38" s="50"/>
      <c r="D38" s="51"/>
      <c r="E38" s="51"/>
      <c r="F38" s="51"/>
      <c r="G38" s="51"/>
    </row>
    <row r="39" spans="1:7" x14ac:dyDescent="0.25">
      <c r="A39" s="50"/>
      <c r="B39" s="50"/>
      <c r="C39" s="50"/>
      <c r="D39" s="51"/>
      <c r="E39" s="51"/>
      <c r="F39" s="51"/>
      <c r="G39" s="51"/>
    </row>
    <row r="40" spans="1:7" x14ac:dyDescent="0.25">
      <c r="A40" s="27" t="s">
        <v>17</v>
      </c>
      <c r="B40" s="27" t="s">
        <v>47</v>
      </c>
      <c r="C40" s="27" t="s">
        <v>48</v>
      </c>
      <c r="D40" s="51"/>
      <c r="E40" s="51"/>
      <c r="F40" s="51"/>
      <c r="G40" s="51"/>
    </row>
    <row r="41" spans="1:7" x14ac:dyDescent="0.25">
      <c r="A41" s="28" t="s">
        <v>49</v>
      </c>
      <c r="B41" s="28" t="s">
        <v>50</v>
      </c>
      <c r="C41" s="28">
        <v>10</v>
      </c>
      <c r="D41" s="53" t="s">
        <v>51</v>
      </c>
      <c r="E41" s="51"/>
      <c r="F41" s="51"/>
      <c r="G41" s="51"/>
    </row>
    <row r="42" spans="1:7" x14ac:dyDescent="0.25">
      <c r="A42" s="28" t="s">
        <v>25</v>
      </c>
      <c r="B42" s="28" t="s">
        <v>52</v>
      </c>
      <c r="C42" s="28">
        <v>9</v>
      </c>
      <c r="D42" s="53" t="s">
        <v>53</v>
      </c>
      <c r="E42" s="51"/>
      <c r="F42" s="51"/>
      <c r="G42" s="51"/>
    </row>
    <row r="43" spans="1:7" x14ac:dyDescent="0.25">
      <c r="A43" s="28" t="s">
        <v>28</v>
      </c>
      <c r="B43" s="28" t="s">
        <v>54</v>
      </c>
      <c r="C43" s="28">
        <v>8</v>
      </c>
      <c r="D43" s="53" t="s">
        <v>55</v>
      </c>
      <c r="E43" s="51"/>
      <c r="F43" s="51"/>
      <c r="G43" s="51"/>
    </row>
    <row r="44" spans="1:7" x14ac:dyDescent="0.25">
      <c r="A44" s="28" t="s">
        <v>22</v>
      </c>
      <c r="B44" s="28" t="s">
        <v>56</v>
      </c>
      <c r="C44" s="28">
        <v>7</v>
      </c>
      <c r="D44" s="53" t="s">
        <v>57</v>
      </c>
      <c r="E44" s="51"/>
      <c r="F44" s="51"/>
      <c r="G44" s="51"/>
    </row>
    <row r="45" spans="1:7" x14ac:dyDescent="0.25">
      <c r="A45" s="28" t="s">
        <v>58</v>
      </c>
      <c r="B45" s="28" t="s">
        <v>59</v>
      </c>
      <c r="C45" s="28">
        <v>6</v>
      </c>
      <c r="D45" s="53" t="s">
        <v>60</v>
      </c>
      <c r="E45" s="51"/>
      <c r="F45" s="51"/>
      <c r="G45" s="51"/>
    </row>
    <row r="46" spans="1:7" x14ac:dyDescent="0.25">
      <c r="A46" s="28" t="s">
        <v>61</v>
      </c>
      <c r="B46" s="28" t="s">
        <v>62</v>
      </c>
      <c r="C46" s="28">
        <v>5</v>
      </c>
      <c r="D46" s="53" t="s">
        <v>63</v>
      </c>
      <c r="E46" s="51"/>
      <c r="F46" s="51"/>
      <c r="G46" s="51"/>
    </row>
    <row r="47" spans="1:7" x14ac:dyDescent="0.25">
      <c r="A47" s="28" t="s">
        <v>484</v>
      </c>
      <c r="B47" s="28">
        <v>40</v>
      </c>
      <c r="C47" s="28">
        <v>4</v>
      </c>
      <c r="D47" s="53" t="s">
        <v>485</v>
      </c>
      <c r="E47" s="51"/>
      <c r="F47" s="51"/>
      <c r="G47" s="51"/>
    </row>
    <row r="48" spans="1:7" x14ac:dyDescent="0.25">
      <c r="A48" s="28" t="s">
        <v>66</v>
      </c>
      <c r="B48" s="28" t="s">
        <v>65</v>
      </c>
      <c r="C48" s="28">
        <v>0</v>
      </c>
      <c r="D48" s="53" t="s">
        <v>65</v>
      </c>
      <c r="E48" s="51"/>
      <c r="F48" s="51"/>
      <c r="G48" s="51"/>
    </row>
    <row r="49" spans="1:7" x14ac:dyDescent="0.25">
      <c r="A49" s="28" t="s">
        <v>64</v>
      </c>
      <c r="B49" s="28" t="s">
        <v>67</v>
      </c>
      <c r="C49" s="28">
        <v>0</v>
      </c>
      <c r="D49" s="53" t="s">
        <v>68</v>
      </c>
      <c r="E49" s="51"/>
      <c r="F49" s="51"/>
      <c r="G49" s="51"/>
    </row>
    <row r="52" spans="1:7" x14ac:dyDescent="0.25">
      <c r="C52" s="50"/>
    </row>
    <row r="53" spans="1:7" x14ac:dyDescent="0.25">
      <c r="C53" s="50"/>
    </row>
    <row r="54" spans="1:7" x14ac:dyDescent="0.25">
      <c r="C54" s="50"/>
    </row>
    <row r="55" spans="1:7" x14ac:dyDescent="0.25">
      <c r="C55" s="50"/>
    </row>
  </sheetData>
  <mergeCells count="3">
    <mergeCell ref="A1:G1"/>
    <mergeCell ref="A2:G2"/>
    <mergeCell ref="A4:G4"/>
  </mergeCells>
  <dataValidations count="1">
    <dataValidation type="list" allowBlank="1" showInputMessage="1" showErrorMessage="1" sqref="E14:E23">
      <formula1>$A$41:$A$49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10" workbookViewId="0">
      <selection activeCell="G14" sqref="G14:G23"/>
    </sheetView>
  </sheetViews>
  <sheetFormatPr defaultRowHeight="15" x14ac:dyDescent="0.25"/>
  <cols>
    <col min="3" max="3" width="33.140625" customWidth="1"/>
    <col min="6" max="6" width="8.85546875" customWidth="1"/>
  </cols>
  <sheetData>
    <row r="1" spans="1:7" ht="18.75" x14ac:dyDescent="0.3">
      <c r="A1" s="84" t="s">
        <v>448</v>
      </c>
      <c r="B1" s="84"/>
      <c r="C1" s="84"/>
      <c r="D1" s="84"/>
      <c r="E1" s="84"/>
      <c r="F1" s="84"/>
      <c r="G1" s="84"/>
    </row>
    <row r="2" spans="1:7" ht="18.75" x14ac:dyDescent="0.3">
      <c r="A2" s="84" t="s">
        <v>472</v>
      </c>
      <c r="B2" s="84"/>
      <c r="C2" s="84"/>
      <c r="D2" s="84"/>
      <c r="E2" s="84"/>
      <c r="F2" s="84"/>
      <c r="G2" s="84"/>
    </row>
    <row r="3" spans="1:7" x14ac:dyDescent="0.25">
      <c r="A3" s="50"/>
      <c r="B3" s="50"/>
      <c r="C3" s="50"/>
      <c r="D3" s="51"/>
      <c r="E3" s="51"/>
      <c r="F3" s="51"/>
      <c r="G3" s="51"/>
    </row>
    <row r="4" spans="1:7" ht="17.25" x14ac:dyDescent="0.3">
      <c r="A4" s="85" t="s">
        <v>476</v>
      </c>
      <c r="B4" s="85"/>
      <c r="C4" s="85"/>
      <c r="D4" s="85"/>
      <c r="E4" s="85"/>
      <c r="F4" s="85"/>
      <c r="G4" s="85"/>
    </row>
    <row r="5" spans="1:7" x14ac:dyDescent="0.25">
      <c r="A5" s="51"/>
      <c r="B5" s="51"/>
      <c r="C5" s="51"/>
      <c r="D5" s="51"/>
      <c r="E5" s="51"/>
      <c r="F5" s="51"/>
      <c r="G5" s="51"/>
    </row>
    <row r="6" spans="1:7" x14ac:dyDescent="0.25">
      <c r="A6" s="50"/>
      <c r="B6" s="81" t="s">
        <v>0</v>
      </c>
      <c r="C6" s="50" t="str">
        <f>'1'!C6</f>
        <v xml:space="preserve">Agjhdfgf </v>
      </c>
      <c r="D6" s="51"/>
      <c r="E6" s="81" t="s">
        <v>1</v>
      </c>
      <c r="F6" s="53" t="str">
        <f>'1'!F6</f>
        <v>23652141</v>
      </c>
      <c r="G6" s="51"/>
    </row>
    <row r="7" spans="1:7" x14ac:dyDescent="0.25">
      <c r="A7" s="81"/>
      <c r="B7" s="81" t="s">
        <v>2</v>
      </c>
      <c r="C7" s="50" t="str">
        <f>'1'!C7</f>
        <v>XYZ</v>
      </c>
      <c r="D7" s="51"/>
      <c r="E7" s="81" t="s">
        <v>4</v>
      </c>
      <c r="F7" s="53" t="str">
        <f>'1'!F7</f>
        <v>7141-14-000</v>
      </c>
      <c r="G7" s="51"/>
    </row>
    <row r="8" spans="1:7" x14ac:dyDescent="0.25">
      <c r="A8" s="50"/>
      <c r="B8" s="81" t="s">
        <v>6</v>
      </c>
      <c r="C8" s="50" t="str">
        <f>'1'!C8</f>
        <v>PQR</v>
      </c>
      <c r="D8" s="51"/>
      <c r="E8" s="81" t="s">
        <v>8</v>
      </c>
      <c r="F8" s="53" t="str">
        <f>'1'!F8</f>
        <v>2014-2018</v>
      </c>
      <c r="G8" s="51"/>
    </row>
    <row r="9" spans="1:7" x14ac:dyDescent="0.25">
      <c r="A9" s="50"/>
      <c r="B9" s="50"/>
      <c r="C9" s="50"/>
      <c r="D9" s="51"/>
      <c r="E9" s="51"/>
      <c r="F9" s="51"/>
      <c r="G9" s="51"/>
    </row>
    <row r="10" spans="1:7" x14ac:dyDescent="0.25">
      <c r="A10" s="50"/>
      <c r="B10" s="50"/>
      <c r="C10" s="4" t="s">
        <v>10</v>
      </c>
      <c r="D10" s="30">
        <f>'4'!D29</f>
        <v>699.5</v>
      </c>
      <c r="E10" s="51"/>
      <c r="F10" s="51"/>
      <c r="G10" s="51"/>
    </row>
    <row r="11" spans="1:7" x14ac:dyDescent="0.25">
      <c r="A11" s="50"/>
      <c r="B11" s="50"/>
      <c r="C11" s="4" t="s">
        <v>11</v>
      </c>
      <c r="D11" s="30">
        <f>'4'!D30</f>
        <v>93</v>
      </c>
      <c r="E11" s="51"/>
      <c r="F11" s="51"/>
      <c r="G11" s="51"/>
    </row>
    <row r="12" spans="1:7" x14ac:dyDescent="0.25">
      <c r="A12" s="50"/>
      <c r="B12" s="50"/>
      <c r="C12" s="6" t="s">
        <v>12</v>
      </c>
      <c r="D12" s="29">
        <f>'4'!D33</f>
        <v>7.521505376344086</v>
      </c>
      <c r="E12" s="51"/>
      <c r="F12" s="51"/>
      <c r="G12" s="51"/>
    </row>
    <row r="13" spans="1:7" ht="30" x14ac:dyDescent="0.25">
      <c r="A13" s="8" t="s">
        <v>13</v>
      </c>
      <c r="B13" s="8" t="s">
        <v>14</v>
      </c>
      <c r="C13" s="11" t="s">
        <v>15</v>
      </c>
      <c r="D13" s="11" t="s">
        <v>16</v>
      </c>
      <c r="E13" s="11" t="s">
        <v>17</v>
      </c>
      <c r="F13" s="8" t="s">
        <v>18</v>
      </c>
      <c r="G13" s="8" t="s">
        <v>19</v>
      </c>
    </row>
    <row r="14" spans="1:7" ht="15.75" x14ac:dyDescent="0.25">
      <c r="A14" s="5">
        <v>1</v>
      </c>
      <c r="B14" s="41" t="s">
        <v>306</v>
      </c>
      <c r="C14" s="42" t="s">
        <v>307</v>
      </c>
      <c r="D14" s="37">
        <v>3.5</v>
      </c>
      <c r="E14" s="35" t="s">
        <v>28</v>
      </c>
      <c r="F14" s="33">
        <f t="shared" ref="F14:F23" si="0">IF(E14="","",INDEX($C$41:$C$49,MATCH(E14,$A$41:$A$49,0)))</f>
        <v>8</v>
      </c>
      <c r="G14" s="88">
        <f>IF(F14="",0,D14*F14)</f>
        <v>28</v>
      </c>
    </row>
    <row r="15" spans="1:7" ht="15.75" x14ac:dyDescent="0.25">
      <c r="A15" s="5">
        <v>2</v>
      </c>
      <c r="B15" s="41" t="s">
        <v>308</v>
      </c>
      <c r="C15" s="42" t="s">
        <v>309</v>
      </c>
      <c r="D15" s="37">
        <v>3.5</v>
      </c>
      <c r="E15" s="35" t="s">
        <v>61</v>
      </c>
      <c r="F15" s="33">
        <f t="shared" si="0"/>
        <v>5</v>
      </c>
      <c r="G15" s="88">
        <f t="shared" ref="G15:G23" si="1">IF(F15="",0,D15*F15)</f>
        <v>17.5</v>
      </c>
    </row>
    <row r="16" spans="1:7" ht="15.75" x14ac:dyDescent="0.25">
      <c r="A16" s="5">
        <v>3</v>
      </c>
      <c r="B16" s="41" t="s">
        <v>310</v>
      </c>
      <c r="C16" s="42" t="s">
        <v>311</v>
      </c>
      <c r="D16" s="37">
        <v>3.5</v>
      </c>
      <c r="E16" s="35" t="s">
        <v>22</v>
      </c>
      <c r="F16" s="33">
        <f t="shared" si="0"/>
        <v>7</v>
      </c>
      <c r="G16" s="88">
        <f t="shared" si="1"/>
        <v>24.5</v>
      </c>
    </row>
    <row r="17" spans="1:7" ht="15.75" x14ac:dyDescent="0.25">
      <c r="A17" s="5">
        <v>4</v>
      </c>
      <c r="B17" s="41" t="s">
        <v>312</v>
      </c>
      <c r="C17" s="42" t="s">
        <v>313</v>
      </c>
      <c r="D17" s="37">
        <v>3.5</v>
      </c>
      <c r="E17" s="35" t="s">
        <v>58</v>
      </c>
      <c r="F17" s="33">
        <f t="shared" si="0"/>
        <v>6</v>
      </c>
      <c r="G17" s="88">
        <f t="shared" si="1"/>
        <v>21</v>
      </c>
    </row>
    <row r="18" spans="1:7" ht="31.5" x14ac:dyDescent="0.25">
      <c r="A18" s="5">
        <v>5</v>
      </c>
      <c r="B18" s="41" t="s">
        <v>314</v>
      </c>
      <c r="C18" s="42" t="s">
        <v>315</v>
      </c>
      <c r="D18" s="37">
        <v>3.5</v>
      </c>
      <c r="E18" s="35" t="s">
        <v>25</v>
      </c>
      <c r="F18" s="33">
        <f t="shared" si="0"/>
        <v>9</v>
      </c>
      <c r="G18" s="88">
        <f t="shared" si="1"/>
        <v>31.5</v>
      </c>
    </row>
    <row r="19" spans="1:7" ht="15.75" x14ac:dyDescent="0.25">
      <c r="A19" s="5">
        <v>6</v>
      </c>
      <c r="B19" s="41" t="s">
        <v>316</v>
      </c>
      <c r="C19" s="42" t="s">
        <v>317</v>
      </c>
      <c r="D19" s="37">
        <v>3.5</v>
      </c>
      <c r="E19" s="35" t="s">
        <v>28</v>
      </c>
      <c r="F19" s="33">
        <f t="shared" si="0"/>
        <v>8</v>
      </c>
      <c r="G19" s="88">
        <f t="shared" si="1"/>
        <v>28</v>
      </c>
    </row>
    <row r="20" spans="1:7" ht="31.5" x14ac:dyDescent="0.25">
      <c r="A20" s="5">
        <v>7</v>
      </c>
      <c r="B20" s="41" t="s">
        <v>318</v>
      </c>
      <c r="C20" s="42" t="s">
        <v>319</v>
      </c>
      <c r="D20" s="37">
        <v>1</v>
      </c>
      <c r="E20" s="35" t="s">
        <v>28</v>
      </c>
      <c r="F20" s="33">
        <f t="shared" si="0"/>
        <v>8</v>
      </c>
      <c r="G20" s="88">
        <f t="shared" si="1"/>
        <v>8</v>
      </c>
    </row>
    <row r="21" spans="1:7" ht="15.75" x14ac:dyDescent="0.25">
      <c r="A21" s="5">
        <v>8</v>
      </c>
      <c r="B21" s="41" t="s">
        <v>320</v>
      </c>
      <c r="C21" s="42" t="s">
        <v>321</v>
      </c>
      <c r="D21" s="37">
        <v>1</v>
      </c>
      <c r="E21" s="35" t="s">
        <v>58</v>
      </c>
      <c r="F21" s="33">
        <f t="shared" si="0"/>
        <v>6</v>
      </c>
      <c r="G21" s="88">
        <f t="shared" si="1"/>
        <v>6</v>
      </c>
    </row>
    <row r="22" spans="1:7" ht="31.5" x14ac:dyDescent="0.25">
      <c r="A22" s="5">
        <v>9</v>
      </c>
      <c r="B22" s="41" t="s">
        <v>322</v>
      </c>
      <c r="C22" s="42" t="s">
        <v>323</v>
      </c>
      <c r="D22" s="37">
        <v>1</v>
      </c>
      <c r="E22" s="35" t="s">
        <v>22</v>
      </c>
      <c r="F22" s="33">
        <f t="shared" si="0"/>
        <v>7</v>
      </c>
      <c r="G22" s="88">
        <f t="shared" si="1"/>
        <v>7</v>
      </c>
    </row>
    <row r="23" spans="1:7" ht="15.75" x14ac:dyDescent="0.25">
      <c r="A23" s="15">
        <v>10</v>
      </c>
      <c r="B23" s="41" t="s">
        <v>324</v>
      </c>
      <c r="C23" s="42" t="s">
        <v>144</v>
      </c>
      <c r="D23" s="37">
        <v>6</v>
      </c>
      <c r="E23" s="5" t="s">
        <v>28</v>
      </c>
      <c r="F23" s="14">
        <f t="shared" si="0"/>
        <v>8</v>
      </c>
      <c r="G23" s="88">
        <f t="shared" si="1"/>
        <v>48</v>
      </c>
    </row>
    <row r="24" spans="1:7" ht="15.75" x14ac:dyDescent="0.25">
      <c r="A24" s="5">
        <v>11</v>
      </c>
      <c r="B24" s="41"/>
      <c r="C24" s="42" t="s">
        <v>326</v>
      </c>
      <c r="D24" s="37"/>
      <c r="E24" s="4"/>
      <c r="F24" s="77"/>
      <c r="G24" s="5"/>
    </row>
    <row r="25" spans="1:7" x14ac:dyDescent="0.25">
      <c r="A25" s="16"/>
      <c r="B25" s="16"/>
      <c r="E25" s="19"/>
      <c r="F25" s="19"/>
      <c r="G25" s="20"/>
    </row>
    <row r="26" spans="1:7" x14ac:dyDescent="0.25">
      <c r="A26" s="16"/>
      <c r="B26" s="16"/>
      <c r="C26" s="17" t="s">
        <v>41</v>
      </c>
      <c r="D26" s="82">
        <f>SUM(G14:G24)</f>
        <v>219.5</v>
      </c>
      <c r="E26" s="16"/>
      <c r="F26" s="19"/>
      <c r="G26" s="20"/>
    </row>
    <row r="27" spans="1:7" x14ac:dyDescent="0.25">
      <c r="A27" s="16"/>
      <c r="B27" s="16"/>
      <c r="C27" s="21" t="s">
        <v>42</v>
      </c>
      <c r="D27" s="18">
        <f>SUM(D14:D23)</f>
        <v>30</v>
      </c>
      <c r="E27" s="16"/>
      <c r="F27" s="19"/>
      <c r="G27" s="20"/>
    </row>
    <row r="28" spans="1:7" x14ac:dyDescent="0.25">
      <c r="A28" s="16"/>
      <c r="B28" s="16"/>
      <c r="C28" s="17"/>
      <c r="D28" s="18"/>
      <c r="E28" s="16"/>
      <c r="F28" s="19"/>
      <c r="G28" s="20"/>
    </row>
    <row r="29" spans="1:7" ht="30" x14ac:dyDescent="0.25">
      <c r="A29" s="50"/>
      <c r="B29" s="50"/>
      <c r="C29" s="22" t="s">
        <v>43</v>
      </c>
      <c r="D29" s="82">
        <f>D10+D26</f>
        <v>919</v>
      </c>
      <c r="E29" s="19"/>
      <c r="F29" s="19"/>
      <c r="G29" s="20"/>
    </row>
    <row r="30" spans="1:7" x14ac:dyDescent="0.25">
      <c r="A30" s="50"/>
      <c r="B30" s="50"/>
      <c r="C30" s="22" t="s">
        <v>44</v>
      </c>
      <c r="D30" s="18">
        <f>D11+D27</f>
        <v>123</v>
      </c>
      <c r="E30" s="51"/>
      <c r="F30" s="51"/>
      <c r="G30" s="51"/>
    </row>
    <row r="31" spans="1:7" x14ac:dyDescent="0.25">
      <c r="A31" s="50"/>
      <c r="B31" s="50"/>
      <c r="C31" s="24"/>
      <c r="D31" s="20"/>
      <c r="E31" s="51"/>
      <c r="F31" s="51"/>
      <c r="G31" s="51"/>
    </row>
    <row r="32" spans="1:7" x14ac:dyDescent="0.25">
      <c r="A32" s="50"/>
      <c r="B32" s="50"/>
      <c r="C32" s="16" t="s">
        <v>45</v>
      </c>
      <c r="D32" s="25">
        <f>D26/D27</f>
        <v>7.3166666666666664</v>
      </c>
      <c r="E32" s="51"/>
      <c r="F32" s="51"/>
      <c r="G32" s="51"/>
    </row>
    <row r="33" spans="1:7" x14ac:dyDescent="0.25">
      <c r="A33" s="50"/>
      <c r="B33" s="50"/>
      <c r="C33" s="16" t="s">
        <v>145</v>
      </c>
      <c r="D33" s="25">
        <f>D29/D30</f>
        <v>7.4715447154471546</v>
      </c>
      <c r="E33" s="51"/>
      <c r="F33" s="51"/>
      <c r="G33" s="51"/>
    </row>
    <row r="34" spans="1:7" x14ac:dyDescent="0.25">
      <c r="A34" s="50"/>
      <c r="B34" s="50"/>
      <c r="C34" s="50"/>
      <c r="D34" s="51"/>
      <c r="E34" s="51"/>
      <c r="F34" s="51"/>
      <c r="G34" s="51"/>
    </row>
    <row r="35" spans="1:7" s="50" customFormat="1" x14ac:dyDescent="0.25">
      <c r="D35" s="51"/>
      <c r="E35" s="51"/>
      <c r="F35" s="51"/>
      <c r="G35" s="51"/>
    </row>
    <row r="36" spans="1:7" x14ac:dyDescent="0.25">
      <c r="A36" s="50"/>
      <c r="B36" s="50"/>
      <c r="C36" s="50"/>
      <c r="D36" s="51"/>
      <c r="E36" s="51"/>
      <c r="F36" s="51"/>
      <c r="G36" s="51"/>
    </row>
    <row r="37" spans="1:7" x14ac:dyDescent="0.25">
      <c r="A37" s="52" t="s">
        <v>449</v>
      </c>
      <c r="B37" s="50"/>
      <c r="C37" s="50"/>
      <c r="D37" s="51"/>
      <c r="E37" s="51"/>
      <c r="F37" s="51"/>
      <c r="G37" s="51"/>
    </row>
    <row r="38" spans="1:7" x14ac:dyDescent="0.25">
      <c r="A38" s="52"/>
      <c r="B38" s="50"/>
      <c r="C38" s="50"/>
      <c r="D38" s="51"/>
      <c r="E38" s="51"/>
      <c r="F38" s="51"/>
      <c r="G38" s="51"/>
    </row>
    <row r="39" spans="1:7" x14ac:dyDescent="0.25">
      <c r="A39" s="50"/>
      <c r="B39" s="50"/>
      <c r="C39" s="50"/>
      <c r="D39" s="51"/>
      <c r="E39" s="51"/>
      <c r="F39" s="51"/>
      <c r="G39" s="51"/>
    </row>
    <row r="40" spans="1:7" x14ac:dyDescent="0.25">
      <c r="A40" s="27" t="s">
        <v>17</v>
      </c>
      <c r="B40" s="27" t="s">
        <v>47</v>
      </c>
      <c r="C40" s="27" t="s">
        <v>48</v>
      </c>
      <c r="D40" s="51"/>
      <c r="E40" s="51"/>
      <c r="F40" s="51"/>
      <c r="G40" s="51"/>
    </row>
    <row r="41" spans="1:7" x14ac:dyDescent="0.25">
      <c r="A41" s="28" t="s">
        <v>49</v>
      </c>
      <c r="B41" s="28" t="s">
        <v>50</v>
      </c>
      <c r="C41" s="28">
        <v>10</v>
      </c>
      <c r="D41" s="53" t="s">
        <v>51</v>
      </c>
      <c r="E41" s="51"/>
      <c r="F41" s="51"/>
      <c r="G41" s="51"/>
    </row>
    <row r="42" spans="1:7" x14ac:dyDescent="0.25">
      <c r="A42" s="28" t="s">
        <v>25</v>
      </c>
      <c r="B42" s="28" t="s">
        <v>52</v>
      </c>
      <c r="C42" s="28">
        <v>9</v>
      </c>
      <c r="D42" s="53" t="s">
        <v>53</v>
      </c>
      <c r="E42" s="51"/>
      <c r="F42" s="51"/>
      <c r="G42" s="51"/>
    </row>
    <row r="43" spans="1:7" x14ac:dyDescent="0.25">
      <c r="A43" s="28" t="s">
        <v>28</v>
      </c>
      <c r="B43" s="28" t="s">
        <v>54</v>
      </c>
      <c r="C43" s="28">
        <v>8</v>
      </c>
      <c r="D43" s="53" t="s">
        <v>55</v>
      </c>
      <c r="E43" s="51"/>
      <c r="F43" s="51"/>
      <c r="G43" s="51"/>
    </row>
    <row r="44" spans="1:7" x14ac:dyDescent="0.25">
      <c r="A44" s="28" t="s">
        <v>22</v>
      </c>
      <c r="B44" s="28" t="s">
        <v>56</v>
      </c>
      <c r="C44" s="28">
        <v>7</v>
      </c>
      <c r="D44" s="53" t="s">
        <v>57</v>
      </c>
      <c r="E44" s="51"/>
      <c r="F44" s="51"/>
      <c r="G44" s="51"/>
    </row>
    <row r="45" spans="1:7" x14ac:dyDescent="0.25">
      <c r="A45" s="28" t="s">
        <v>58</v>
      </c>
      <c r="B45" s="28" t="s">
        <v>59</v>
      </c>
      <c r="C45" s="28">
        <v>6</v>
      </c>
      <c r="D45" s="53" t="s">
        <v>60</v>
      </c>
      <c r="E45" s="51"/>
      <c r="F45" s="51"/>
      <c r="G45" s="51"/>
    </row>
    <row r="46" spans="1:7" x14ac:dyDescent="0.25">
      <c r="A46" s="28" t="s">
        <v>61</v>
      </c>
      <c r="B46" s="28" t="s">
        <v>62</v>
      </c>
      <c r="C46" s="28">
        <v>5</v>
      </c>
      <c r="D46" s="53" t="s">
        <v>63</v>
      </c>
      <c r="E46" s="51"/>
      <c r="F46" s="51"/>
      <c r="G46" s="51"/>
    </row>
    <row r="47" spans="1:7" x14ac:dyDescent="0.25">
      <c r="A47" s="28" t="s">
        <v>484</v>
      </c>
      <c r="B47" s="28">
        <v>40</v>
      </c>
      <c r="C47" s="28">
        <v>4</v>
      </c>
      <c r="D47" s="53" t="s">
        <v>485</v>
      </c>
      <c r="E47" s="51"/>
      <c r="F47" s="51"/>
      <c r="G47" s="51"/>
    </row>
    <row r="48" spans="1:7" x14ac:dyDescent="0.25">
      <c r="A48" s="28" t="s">
        <v>66</v>
      </c>
      <c r="B48" s="28" t="s">
        <v>65</v>
      </c>
      <c r="C48" s="28">
        <v>0</v>
      </c>
      <c r="D48" s="53" t="s">
        <v>65</v>
      </c>
      <c r="E48" s="51"/>
      <c r="F48" s="51"/>
      <c r="G48" s="51"/>
    </row>
    <row r="49" spans="1:7" x14ac:dyDescent="0.25">
      <c r="A49" s="28" t="s">
        <v>64</v>
      </c>
      <c r="B49" s="28" t="s">
        <v>67</v>
      </c>
      <c r="C49" s="28">
        <v>0</v>
      </c>
      <c r="D49" s="53" t="s">
        <v>68</v>
      </c>
      <c r="E49" s="51"/>
      <c r="F49" s="51"/>
      <c r="G49" s="51"/>
    </row>
  </sheetData>
  <mergeCells count="3">
    <mergeCell ref="A1:G1"/>
    <mergeCell ref="A2:G2"/>
    <mergeCell ref="A4:G4"/>
  </mergeCells>
  <dataValidations count="1">
    <dataValidation type="list" allowBlank="1" showInputMessage="1" showErrorMessage="1" sqref="E14:E23">
      <formula1>$A$41:$A$49</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opLeftCell="A7" workbookViewId="0">
      <selection activeCell="G14" sqref="G14:G23"/>
    </sheetView>
  </sheetViews>
  <sheetFormatPr defaultRowHeight="15" x14ac:dyDescent="0.25"/>
  <cols>
    <col min="3" max="3" width="33.7109375" customWidth="1"/>
    <col min="6" max="6" width="8.42578125" customWidth="1"/>
  </cols>
  <sheetData>
    <row r="1" spans="1:7" ht="18.75" x14ac:dyDescent="0.3">
      <c r="A1" s="84" t="s">
        <v>448</v>
      </c>
      <c r="B1" s="84"/>
      <c r="C1" s="84"/>
      <c r="D1" s="84"/>
      <c r="E1" s="84"/>
      <c r="F1" s="84"/>
      <c r="G1" s="84"/>
    </row>
    <row r="2" spans="1:7" ht="18.75" x14ac:dyDescent="0.3">
      <c r="A2" s="84" t="s">
        <v>472</v>
      </c>
      <c r="B2" s="84"/>
      <c r="C2" s="84"/>
      <c r="D2" s="84"/>
      <c r="E2" s="84"/>
      <c r="F2" s="84"/>
      <c r="G2" s="84"/>
    </row>
    <row r="3" spans="1:7" x14ac:dyDescent="0.25">
      <c r="A3" s="50"/>
      <c r="B3" s="50"/>
      <c r="C3" s="50"/>
      <c r="D3" s="51"/>
      <c r="E3" s="51"/>
      <c r="F3" s="51"/>
      <c r="G3" s="51"/>
    </row>
    <row r="4" spans="1:7" ht="17.25" x14ac:dyDescent="0.3">
      <c r="A4" s="85" t="s">
        <v>477</v>
      </c>
      <c r="B4" s="85"/>
      <c r="C4" s="85"/>
      <c r="D4" s="85"/>
      <c r="E4" s="85"/>
      <c r="F4" s="85"/>
      <c r="G4" s="85"/>
    </row>
    <row r="5" spans="1:7" x14ac:dyDescent="0.25">
      <c r="A5" s="51"/>
      <c r="B5" s="51"/>
      <c r="C5" s="51"/>
      <c r="D5" s="51"/>
      <c r="E5" s="51"/>
      <c r="F5" s="51"/>
      <c r="G5" s="51"/>
    </row>
    <row r="6" spans="1:7" x14ac:dyDescent="0.25">
      <c r="A6" s="50"/>
      <c r="B6" s="81" t="s">
        <v>0</v>
      </c>
      <c r="C6" s="50" t="str">
        <f>'1'!C6</f>
        <v xml:space="preserve">Agjhdfgf </v>
      </c>
      <c r="D6" s="51"/>
      <c r="E6" s="81" t="s">
        <v>1</v>
      </c>
      <c r="F6" s="53" t="str">
        <f>'1'!F6</f>
        <v>23652141</v>
      </c>
      <c r="G6" s="51"/>
    </row>
    <row r="7" spans="1:7" x14ac:dyDescent="0.25">
      <c r="A7" s="81"/>
      <c r="B7" s="81" t="s">
        <v>2</v>
      </c>
      <c r="C7" s="50" t="str">
        <f>'1'!C7</f>
        <v>XYZ</v>
      </c>
      <c r="D7" s="51"/>
      <c r="E7" s="81" t="s">
        <v>4</v>
      </c>
      <c r="F7" s="53" t="str">
        <f>'1'!F7</f>
        <v>7141-14-000</v>
      </c>
      <c r="G7" s="51"/>
    </row>
    <row r="8" spans="1:7" x14ac:dyDescent="0.25">
      <c r="A8" s="50"/>
      <c r="B8" s="81" t="s">
        <v>6</v>
      </c>
      <c r="C8" s="50" t="str">
        <f>'1'!C8</f>
        <v>PQR</v>
      </c>
      <c r="D8" s="51"/>
      <c r="E8" s="81" t="s">
        <v>8</v>
      </c>
      <c r="F8" s="53" t="str">
        <f>'1'!F8</f>
        <v>2014-2018</v>
      </c>
      <c r="G8" s="51"/>
    </row>
    <row r="9" spans="1:7" x14ac:dyDescent="0.25">
      <c r="A9" s="50"/>
      <c r="B9" s="50"/>
      <c r="C9" s="50"/>
      <c r="D9" s="51"/>
      <c r="E9" s="51"/>
      <c r="F9" s="51"/>
      <c r="G9" s="51"/>
    </row>
    <row r="10" spans="1:7" x14ac:dyDescent="0.25">
      <c r="A10" s="50"/>
      <c r="B10" s="50"/>
      <c r="C10" s="4" t="s">
        <v>10</v>
      </c>
      <c r="D10" s="30">
        <f>'5'!D29</f>
        <v>919</v>
      </c>
      <c r="E10" s="51"/>
      <c r="F10" s="51"/>
      <c r="G10" s="51"/>
    </row>
    <row r="11" spans="1:7" x14ac:dyDescent="0.25">
      <c r="A11" s="50"/>
      <c r="B11" s="50"/>
      <c r="C11" s="4" t="s">
        <v>11</v>
      </c>
      <c r="D11" s="30">
        <f>'5'!D30</f>
        <v>123</v>
      </c>
      <c r="E11" s="51"/>
      <c r="F11" s="51"/>
      <c r="G11" s="51"/>
    </row>
    <row r="12" spans="1:7" x14ac:dyDescent="0.25">
      <c r="A12" s="50"/>
      <c r="B12" s="50"/>
      <c r="C12" s="6" t="s">
        <v>12</v>
      </c>
      <c r="D12" s="29">
        <f>'5'!D33</f>
        <v>7.4715447154471546</v>
      </c>
      <c r="E12" s="51"/>
      <c r="F12" s="51"/>
      <c r="G12" s="51"/>
    </row>
    <row r="13" spans="1:7" ht="30" x14ac:dyDescent="0.25">
      <c r="A13" s="8" t="s">
        <v>13</v>
      </c>
      <c r="B13" s="9" t="s">
        <v>14</v>
      </c>
      <c r="C13" s="10" t="s">
        <v>15</v>
      </c>
      <c r="D13" s="10" t="s">
        <v>16</v>
      </c>
      <c r="E13" s="11" t="s">
        <v>17</v>
      </c>
      <c r="F13" s="8" t="s">
        <v>18</v>
      </c>
      <c r="G13" s="8" t="s">
        <v>19</v>
      </c>
    </row>
    <row r="14" spans="1:7" ht="15.75" x14ac:dyDescent="0.25">
      <c r="A14" s="12">
        <v>1</v>
      </c>
      <c r="B14" s="41" t="s">
        <v>327</v>
      </c>
      <c r="C14" s="41" t="s">
        <v>328</v>
      </c>
      <c r="D14" s="37">
        <v>3.5</v>
      </c>
      <c r="E14" s="34" t="s">
        <v>22</v>
      </c>
      <c r="F14" s="33">
        <f t="shared" ref="F14:F22" si="0">IF(E14="","",INDEX($C$42:$C$50,MATCH(E14,$A$42:$A$50,0)))</f>
        <v>7</v>
      </c>
      <c r="G14" s="88">
        <f>IF(F14="",0,D14*F14)</f>
        <v>24.5</v>
      </c>
    </row>
    <row r="15" spans="1:7" ht="15.75" x14ac:dyDescent="0.25">
      <c r="A15" s="12">
        <v>2</v>
      </c>
      <c r="B15" s="69" t="s">
        <v>329</v>
      </c>
      <c r="C15" s="41" t="s">
        <v>330</v>
      </c>
      <c r="D15" s="37">
        <v>3.5</v>
      </c>
      <c r="E15" s="34" t="s">
        <v>28</v>
      </c>
      <c r="F15" s="33">
        <f t="shared" si="0"/>
        <v>8</v>
      </c>
      <c r="G15" s="88">
        <f t="shared" ref="G15:G23" si="1">IF(F15="",0,D15*F15)</f>
        <v>28</v>
      </c>
    </row>
    <row r="16" spans="1:7" ht="15.75" x14ac:dyDescent="0.25">
      <c r="A16" s="12">
        <v>3</v>
      </c>
      <c r="B16" s="41" t="s">
        <v>331</v>
      </c>
      <c r="C16" s="41" t="s">
        <v>332</v>
      </c>
      <c r="D16" s="37">
        <v>3.5</v>
      </c>
      <c r="E16" s="34" t="s">
        <v>28</v>
      </c>
      <c r="F16" s="33">
        <f t="shared" si="0"/>
        <v>8</v>
      </c>
      <c r="G16" s="88">
        <f t="shared" si="1"/>
        <v>28</v>
      </c>
    </row>
    <row r="17" spans="1:7" ht="15.75" x14ac:dyDescent="0.25">
      <c r="A17" s="12">
        <v>4</v>
      </c>
      <c r="B17" s="41" t="s">
        <v>333</v>
      </c>
      <c r="C17" s="41" t="s">
        <v>334</v>
      </c>
      <c r="D17" s="37">
        <v>3.5</v>
      </c>
      <c r="E17" s="34" t="s">
        <v>28</v>
      </c>
      <c r="F17" s="33">
        <f t="shared" si="0"/>
        <v>8</v>
      </c>
      <c r="G17" s="88">
        <f t="shared" si="1"/>
        <v>28</v>
      </c>
    </row>
    <row r="18" spans="1:7" ht="15.75" x14ac:dyDescent="0.25">
      <c r="A18" s="12">
        <v>5</v>
      </c>
      <c r="B18" s="47" t="s">
        <v>335</v>
      </c>
      <c r="C18" s="41" t="s">
        <v>451</v>
      </c>
      <c r="D18" s="37">
        <v>1</v>
      </c>
      <c r="E18" s="34" t="s">
        <v>28</v>
      </c>
      <c r="F18" s="33">
        <f t="shared" si="0"/>
        <v>8</v>
      </c>
      <c r="G18" s="88">
        <f t="shared" si="1"/>
        <v>8</v>
      </c>
    </row>
    <row r="19" spans="1:7" ht="15.75" x14ac:dyDescent="0.25">
      <c r="A19" s="12">
        <v>6</v>
      </c>
      <c r="B19" s="47" t="s">
        <v>337</v>
      </c>
      <c r="C19" s="41" t="s">
        <v>452</v>
      </c>
      <c r="D19" s="37">
        <v>1</v>
      </c>
      <c r="E19" s="34" t="s">
        <v>25</v>
      </c>
      <c r="F19" s="33">
        <f t="shared" si="0"/>
        <v>9</v>
      </c>
      <c r="G19" s="88">
        <f t="shared" si="1"/>
        <v>9</v>
      </c>
    </row>
    <row r="20" spans="1:7" ht="15.75" x14ac:dyDescent="0.25">
      <c r="A20" s="12">
        <v>7</v>
      </c>
      <c r="B20" s="47" t="s">
        <v>339</v>
      </c>
      <c r="C20" s="41" t="s">
        <v>453</v>
      </c>
      <c r="D20" s="37">
        <v>1</v>
      </c>
      <c r="E20" s="34" t="s">
        <v>25</v>
      </c>
      <c r="F20" s="33">
        <f t="shared" si="0"/>
        <v>9</v>
      </c>
      <c r="G20" s="88">
        <f t="shared" si="1"/>
        <v>9</v>
      </c>
    </row>
    <row r="21" spans="1:7" ht="15.75" x14ac:dyDescent="0.25">
      <c r="A21" s="12">
        <v>8</v>
      </c>
      <c r="B21" s="47"/>
      <c r="C21" s="41" t="s">
        <v>454</v>
      </c>
      <c r="D21" s="37">
        <v>3.5</v>
      </c>
      <c r="E21" s="34" t="s">
        <v>22</v>
      </c>
      <c r="F21" s="33">
        <f t="shared" si="0"/>
        <v>7</v>
      </c>
      <c r="G21" s="88">
        <f t="shared" si="1"/>
        <v>24.5</v>
      </c>
    </row>
    <row r="22" spans="1:7" ht="15.75" x14ac:dyDescent="0.25">
      <c r="A22" s="12">
        <v>9</v>
      </c>
      <c r="B22" s="47"/>
      <c r="C22" s="41" t="s">
        <v>455</v>
      </c>
      <c r="D22" s="37">
        <v>3.5</v>
      </c>
      <c r="E22" s="34" t="s">
        <v>28</v>
      </c>
      <c r="F22" s="33">
        <f t="shared" si="0"/>
        <v>8</v>
      </c>
      <c r="G22" s="88">
        <f t="shared" si="1"/>
        <v>28</v>
      </c>
    </row>
    <row r="23" spans="1:7" ht="15.75" x14ac:dyDescent="0.25">
      <c r="A23" s="39">
        <v>10</v>
      </c>
      <c r="B23" s="31"/>
      <c r="C23" s="32"/>
      <c r="D23" s="37"/>
      <c r="E23" s="13"/>
      <c r="F23" s="33"/>
      <c r="G23" s="88">
        <f t="shared" si="1"/>
        <v>0</v>
      </c>
    </row>
    <row r="24" spans="1:7" ht="27.75" customHeight="1" x14ac:dyDescent="0.25">
      <c r="A24" s="16"/>
      <c r="B24" s="16"/>
      <c r="E24" s="16"/>
      <c r="F24" s="19"/>
      <c r="G24" s="20"/>
    </row>
    <row r="25" spans="1:7" x14ac:dyDescent="0.25">
      <c r="A25" s="16"/>
      <c r="B25" s="16"/>
      <c r="E25" s="19"/>
      <c r="F25" s="19"/>
      <c r="G25" s="20"/>
    </row>
    <row r="26" spans="1:7" x14ac:dyDescent="0.25">
      <c r="A26" s="16"/>
      <c r="B26" s="16"/>
      <c r="C26" s="17" t="s">
        <v>41</v>
      </c>
      <c r="D26" s="18">
        <f>SUM(G14:G22)</f>
        <v>187</v>
      </c>
      <c r="E26" s="16"/>
      <c r="F26" s="19"/>
      <c r="G26" s="20"/>
    </row>
    <row r="27" spans="1:7" ht="32.25" customHeight="1" x14ac:dyDescent="0.25">
      <c r="A27" s="16"/>
      <c r="B27" s="16"/>
      <c r="C27" s="21" t="s">
        <v>42</v>
      </c>
      <c r="D27" s="18">
        <f>SUM(D14:D22)</f>
        <v>24</v>
      </c>
      <c r="E27" s="16"/>
      <c r="F27" s="19"/>
      <c r="G27" s="20"/>
    </row>
    <row r="28" spans="1:7" ht="18.75" customHeight="1" x14ac:dyDescent="0.25">
      <c r="A28" s="16"/>
      <c r="B28" s="16"/>
      <c r="C28" s="17"/>
      <c r="D28" s="18"/>
      <c r="E28" s="16"/>
      <c r="F28" s="19"/>
      <c r="G28" s="20"/>
    </row>
    <row r="29" spans="1:7" ht="30" x14ac:dyDescent="0.25">
      <c r="A29" s="50"/>
      <c r="B29" s="50"/>
      <c r="C29" s="22" t="s">
        <v>43</v>
      </c>
      <c r="D29" s="18">
        <f>D10+D26</f>
        <v>1106</v>
      </c>
      <c r="E29" s="19"/>
      <c r="F29" s="19"/>
      <c r="G29" s="20"/>
    </row>
    <row r="30" spans="1:7" x14ac:dyDescent="0.25">
      <c r="A30" s="50"/>
      <c r="B30" s="50"/>
      <c r="C30" s="22" t="s">
        <v>44</v>
      </c>
      <c r="D30" s="18">
        <f>D11+D27</f>
        <v>147</v>
      </c>
      <c r="E30" s="51"/>
      <c r="F30" s="51"/>
      <c r="G30" s="51"/>
    </row>
    <row r="31" spans="1:7" x14ac:dyDescent="0.25">
      <c r="A31" s="50"/>
      <c r="B31" s="50"/>
      <c r="C31" s="24"/>
      <c r="D31" s="20"/>
      <c r="E31" s="51"/>
      <c r="F31" s="51"/>
      <c r="G31" s="51"/>
    </row>
    <row r="32" spans="1:7" x14ac:dyDescent="0.25">
      <c r="A32" s="50"/>
      <c r="B32" s="50"/>
      <c r="C32" s="16" t="s">
        <v>45</v>
      </c>
      <c r="D32" s="25">
        <f>D26/D27</f>
        <v>7.791666666666667</v>
      </c>
      <c r="E32" s="51"/>
      <c r="F32" s="51"/>
      <c r="G32" s="51"/>
    </row>
    <row r="33" spans="1:7" x14ac:dyDescent="0.25">
      <c r="A33" s="50"/>
      <c r="B33" s="50"/>
      <c r="C33" s="16" t="s">
        <v>164</v>
      </c>
      <c r="D33" s="25">
        <f>D29/D30</f>
        <v>7.5238095238095237</v>
      </c>
      <c r="E33" s="51"/>
      <c r="F33" s="51"/>
      <c r="G33" s="51"/>
    </row>
    <row r="34" spans="1:7" x14ac:dyDescent="0.25">
      <c r="A34" s="50"/>
      <c r="B34" s="50"/>
      <c r="C34" s="50"/>
      <c r="D34" s="51"/>
      <c r="E34" s="51"/>
      <c r="F34" s="51"/>
      <c r="G34" s="51"/>
    </row>
    <row r="35" spans="1:7" x14ac:dyDescent="0.25">
      <c r="A35" s="50"/>
      <c r="B35" s="50"/>
      <c r="C35" s="50"/>
      <c r="D35" s="51"/>
      <c r="E35" s="51"/>
      <c r="F35" s="51"/>
      <c r="G35" s="51"/>
    </row>
    <row r="36" spans="1:7" s="50" customFormat="1" x14ac:dyDescent="0.25">
      <c r="D36" s="51"/>
      <c r="E36" s="51"/>
      <c r="F36" s="51"/>
      <c r="G36" s="51"/>
    </row>
    <row r="37" spans="1:7" s="50" customFormat="1" x14ac:dyDescent="0.25">
      <c r="D37" s="51"/>
      <c r="E37" s="51"/>
      <c r="F37" s="51"/>
      <c r="G37" s="51"/>
    </row>
    <row r="38" spans="1:7" x14ac:dyDescent="0.25">
      <c r="A38" s="52" t="s">
        <v>449</v>
      </c>
      <c r="B38" s="50"/>
      <c r="C38" s="50"/>
      <c r="D38" s="51"/>
      <c r="E38" s="51"/>
      <c r="F38" s="51"/>
      <c r="G38" s="51"/>
    </row>
    <row r="39" spans="1:7" x14ac:dyDescent="0.25">
      <c r="A39" s="52"/>
      <c r="B39" s="50"/>
      <c r="C39" s="50"/>
      <c r="D39" s="51"/>
      <c r="E39" s="51"/>
      <c r="F39" s="51"/>
      <c r="G39" s="51"/>
    </row>
    <row r="40" spans="1:7" x14ac:dyDescent="0.25">
      <c r="A40" s="50"/>
      <c r="B40" s="50"/>
      <c r="C40" s="50"/>
      <c r="D40" s="51"/>
      <c r="E40" s="51"/>
      <c r="F40" s="51"/>
      <c r="G40" s="51"/>
    </row>
    <row r="41" spans="1:7" x14ac:dyDescent="0.25">
      <c r="A41" s="27" t="s">
        <v>17</v>
      </c>
      <c r="B41" s="27" t="s">
        <v>47</v>
      </c>
      <c r="C41" s="27" t="s">
        <v>48</v>
      </c>
      <c r="D41" s="51"/>
      <c r="E41" s="51"/>
      <c r="F41" s="51"/>
      <c r="G41" s="51"/>
    </row>
    <row r="42" spans="1:7" x14ac:dyDescent="0.25">
      <c r="A42" s="28" t="s">
        <v>49</v>
      </c>
      <c r="B42" s="28" t="s">
        <v>50</v>
      </c>
      <c r="C42" s="28">
        <v>10</v>
      </c>
      <c r="D42" s="53" t="s">
        <v>51</v>
      </c>
      <c r="E42" s="51"/>
      <c r="F42" s="51"/>
      <c r="G42" s="51"/>
    </row>
    <row r="43" spans="1:7" x14ac:dyDescent="0.25">
      <c r="A43" s="28" t="s">
        <v>25</v>
      </c>
      <c r="B43" s="28" t="s">
        <v>52</v>
      </c>
      <c r="C43" s="28">
        <v>9</v>
      </c>
      <c r="D43" s="53" t="s">
        <v>53</v>
      </c>
      <c r="E43" s="51"/>
      <c r="F43" s="51"/>
      <c r="G43" s="51"/>
    </row>
    <row r="44" spans="1:7" x14ac:dyDescent="0.25">
      <c r="A44" s="28" t="s">
        <v>28</v>
      </c>
      <c r="B44" s="28" t="s">
        <v>54</v>
      </c>
      <c r="C44" s="28">
        <v>8</v>
      </c>
      <c r="D44" s="53" t="s">
        <v>55</v>
      </c>
      <c r="E44" s="51"/>
      <c r="F44" s="51"/>
      <c r="G44" s="51"/>
    </row>
    <row r="45" spans="1:7" x14ac:dyDescent="0.25">
      <c r="A45" s="28" t="s">
        <v>22</v>
      </c>
      <c r="B45" s="28" t="s">
        <v>56</v>
      </c>
      <c r="C45" s="28">
        <v>7</v>
      </c>
      <c r="D45" s="53" t="s">
        <v>57</v>
      </c>
      <c r="E45" s="51"/>
      <c r="F45" s="51"/>
      <c r="G45" s="51"/>
    </row>
    <row r="46" spans="1:7" x14ac:dyDescent="0.25">
      <c r="A46" s="28" t="s">
        <v>58</v>
      </c>
      <c r="B46" s="28" t="s">
        <v>59</v>
      </c>
      <c r="C46" s="28">
        <v>6</v>
      </c>
      <c r="D46" s="53" t="s">
        <v>60</v>
      </c>
      <c r="E46" s="51"/>
      <c r="F46" s="51"/>
      <c r="G46" s="51"/>
    </row>
    <row r="47" spans="1:7" x14ac:dyDescent="0.25">
      <c r="A47" s="28" t="s">
        <v>61</v>
      </c>
      <c r="B47" s="28" t="s">
        <v>62</v>
      </c>
      <c r="C47" s="28">
        <v>5</v>
      </c>
      <c r="D47" s="53" t="s">
        <v>63</v>
      </c>
      <c r="E47" s="51"/>
      <c r="F47" s="51"/>
      <c r="G47" s="51"/>
    </row>
    <row r="48" spans="1:7" x14ac:dyDescent="0.25">
      <c r="A48" s="28" t="s">
        <v>484</v>
      </c>
      <c r="B48" s="28">
        <v>40</v>
      </c>
      <c r="C48" s="28">
        <v>4</v>
      </c>
      <c r="D48" s="53" t="s">
        <v>485</v>
      </c>
      <c r="E48" s="51"/>
      <c r="F48" s="51"/>
      <c r="G48" s="51"/>
    </row>
    <row r="49" spans="1:7" x14ac:dyDescent="0.25">
      <c r="A49" s="28" t="s">
        <v>66</v>
      </c>
      <c r="B49" s="28" t="s">
        <v>65</v>
      </c>
      <c r="C49" s="28">
        <v>0</v>
      </c>
      <c r="D49" s="53" t="s">
        <v>65</v>
      </c>
      <c r="E49" s="51"/>
      <c r="F49" s="51"/>
      <c r="G49" s="51"/>
    </row>
    <row r="50" spans="1:7" x14ac:dyDescent="0.25">
      <c r="A50" s="28" t="s">
        <v>64</v>
      </c>
      <c r="B50" s="28" t="s">
        <v>67</v>
      </c>
      <c r="C50" s="28">
        <v>0</v>
      </c>
      <c r="D50" s="53" t="s">
        <v>68</v>
      </c>
      <c r="E50" s="51"/>
      <c r="F50" s="51"/>
      <c r="G50" s="51"/>
    </row>
  </sheetData>
  <mergeCells count="3">
    <mergeCell ref="A1:G1"/>
    <mergeCell ref="A2:G2"/>
    <mergeCell ref="A4:G4"/>
  </mergeCells>
  <dataValidations count="1">
    <dataValidation type="list" allowBlank="1" showInputMessage="1" showErrorMessage="1" sqref="E14:E23">
      <formula1>$A$42:$A$50</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10" workbookViewId="0">
      <selection activeCell="G14" sqref="G14:G23"/>
    </sheetView>
  </sheetViews>
  <sheetFormatPr defaultRowHeight="15" x14ac:dyDescent="0.25"/>
  <cols>
    <col min="3" max="3" width="33.28515625" customWidth="1"/>
    <col min="6" max="6" width="8.28515625" customWidth="1"/>
  </cols>
  <sheetData>
    <row r="1" spans="1:7" ht="18.75" x14ac:dyDescent="0.3">
      <c r="A1" s="84" t="s">
        <v>448</v>
      </c>
      <c r="B1" s="84"/>
      <c r="C1" s="84"/>
      <c r="D1" s="84"/>
      <c r="E1" s="84"/>
      <c r="F1" s="84"/>
      <c r="G1" s="84"/>
    </row>
    <row r="2" spans="1:7" ht="18.75" x14ac:dyDescent="0.3">
      <c r="A2" s="84" t="s">
        <v>472</v>
      </c>
      <c r="B2" s="84"/>
      <c r="C2" s="84"/>
      <c r="D2" s="84"/>
      <c r="E2" s="84"/>
      <c r="F2" s="84"/>
      <c r="G2" s="84"/>
    </row>
    <row r="3" spans="1:7" x14ac:dyDescent="0.25">
      <c r="A3" s="50"/>
      <c r="B3" s="50"/>
      <c r="C3" s="50"/>
      <c r="D3" s="51"/>
      <c r="E3" s="51"/>
      <c r="F3" s="51"/>
      <c r="G3" s="51"/>
    </row>
    <row r="4" spans="1:7" ht="17.25" x14ac:dyDescent="0.3">
      <c r="A4" s="85" t="s">
        <v>478</v>
      </c>
      <c r="B4" s="85"/>
      <c r="C4" s="85"/>
      <c r="D4" s="85"/>
      <c r="E4" s="85"/>
      <c r="F4" s="85"/>
      <c r="G4" s="85"/>
    </row>
    <row r="5" spans="1:7" x14ac:dyDescent="0.25">
      <c r="A5" s="51"/>
      <c r="B5" s="51"/>
      <c r="C5" s="51"/>
      <c r="D5" s="51"/>
      <c r="E5" s="51"/>
      <c r="F5" s="51"/>
      <c r="G5" s="51"/>
    </row>
    <row r="6" spans="1:7" x14ac:dyDescent="0.25">
      <c r="A6" s="50"/>
      <c r="B6" s="81" t="s">
        <v>0</v>
      </c>
      <c r="C6" s="50" t="str">
        <f>'1'!C6</f>
        <v xml:space="preserve">Agjhdfgf </v>
      </c>
      <c r="D6" s="51"/>
      <c r="E6" s="81" t="s">
        <v>1</v>
      </c>
      <c r="F6" s="53" t="str">
        <f>'1'!F6</f>
        <v>23652141</v>
      </c>
      <c r="G6" s="51"/>
    </row>
    <row r="7" spans="1:7" x14ac:dyDescent="0.25">
      <c r="A7" s="81"/>
      <c r="B7" s="81" t="s">
        <v>2</v>
      </c>
      <c r="C7" s="50" t="str">
        <f>'1'!C7</f>
        <v>XYZ</v>
      </c>
      <c r="D7" s="51"/>
      <c r="E7" s="81" t="s">
        <v>4</v>
      </c>
      <c r="F7" s="53" t="str">
        <f>'1'!F7</f>
        <v>7141-14-000</v>
      </c>
      <c r="G7" s="51"/>
    </row>
    <row r="8" spans="1:7" x14ac:dyDescent="0.25">
      <c r="A8" s="50"/>
      <c r="B8" s="81" t="s">
        <v>6</v>
      </c>
      <c r="C8" s="50" t="str">
        <f>'1'!C8</f>
        <v>PQR</v>
      </c>
      <c r="D8" s="51"/>
      <c r="E8" s="81" t="s">
        <v>8</v>
      </c>
      <c r="F8" s="53" t="str">
        <f>'1'!F8</f>
        <v>2014-2018</v>
      </c>
      <c r="G8" s="51"/>
    </row>
    <row r="9" spans="1:7" x14ac:dyDescent="0.25">
      <c r="A9" s="50"/>
      <c r="B9" s="50"/>
      <c r="C9" s="50"/>
      <c r="D9" s="51"/>
      <c r="E9" s="51"/>
      <c r="F9" s="51"/>
      <c r="G9" s="51"/>
    </row>
    <row r="10" spans="1:7" x14ac:dyDescent="0.25">
      <c r="A10" s="50"/>
      <c r="B10" s="50"/>
      <c r="C10" s="4" t="s">
        <v>10</v>
      </c>
      <c r="D10" s="30">
        <f>'6'!D29</f>
        <v>1106</v>
      </c>
      <c r="E10" s="51"/>
      <c r="F10" s="51"/>
      <c r="G10" s="51"/>
    </row>
    <row r="11" spans="1:7" x14ac:dyDescent="0.25">
      <c r="A11" s="50"/>
      <c r="B11" s="50"/>
      <c r="C11" s="4" t="s">
        <v>11</v>
      </c>
      <c r="D11" s="30">
        <f>'6'!D30</f>
        <v>147</v>
      </c>
      <c r="E11" s="51"/>
      <c r="F11" s="51"/>
      <c r="G11" s="51"/>
    </row>
    <row r="12" spans="1:7" x14ac:dyDescent="0.25">
      <c r="A12" s="50"/>
      <c r="B12" s="50"/>
      <c r="C12" s="6" t="s">
        <v>12</v>
      </c>
      <c r="D12" s="29">
        <f>'6'!D33</f>
        <v>7.5238095238095237</v>
      </c>
      <c r="E12" s="51"/>
      <c r="F12" s="51"/>
      <c r="G12" s="51"/>
    </row>
    <row r="13" spans="1:7" ht="30" x14ac:dyDescent="0.25">
      <c r="A13" s="8" t="s">
        <v>13</v>
      </c>
      <c r="B13" s="9" t="s">
        <v>14</v>
      </c>
      <c r="C13" s="10" t="s">
        <v>15</v>
      </c>
      <c r="D13" s="10" t="s">
        <v>16</v>
      </c>
      <c r="E13" s="11" t="s">
        <v>17</v>
      </c>
      <c r="F13" s="8" t="s">
        <v>18</v>
      </c>
      <c r="G13" s="8" t="s">
        <v>19</v>
      </c>
    </row>
    <row r="14" spans="1:7" ht="15.75" x14ac:dyDescent="0.25">
      <c r="A14" s="12">
        <v>1</v>
      </c>
      <c r="B14" s="47" t="s">
        <v>457</v>
      </c>
      <c r="C14" s="41" t="s">
        <v>456</v>
      </c>
      <c r="D14" s="37">
        <v>3.5</v>
      </c>
      <c r="E14" s="34" t="s">
        <v>58</v>
      </c>
      <c r="F14" s="33">
        <f t="shared" ref="F14:F22" si="0">IF(E14="","",INDEX($C$41:$C$49,MATCH(E14,$A$41:$A$49,0)))</f>
        <v>6</v>
      </c>
      <c r="G14" s="88">
        <f>IF(F14="",0,D14*F14)</f>
        <v>21</v>
      </c>
    </row>
    <row r="15" spans="1:7" ht="15.75" x14ac:dyDescent="0.25">
      <c r="A15" s="12">
        <v>2</v>
      </c>
      <c r="B15" s="47" t="s">
        <v>459</v>
      </c>
      <c r="C15" s="41" t="s">
        <v>458</v>
      </c>
      <c r="D15" s="37">
        <v>3.5</v>
      </c>
      <c r="E15" s="34" t="s">
        <v>22</v>
      </c>
      <c r="F15" s="33">
        <f t="shared" si="0"/>
        <v>7</v>
      </c>
      <c r="G15" s="88">
        <f t="shared" ref="G15:G23" si="1">IF(F15="",0,D15*F15)</f>
        <v>24.5</v>
      </c>
    </row>
    <row r="16" spans="1:7" ht="15.75" x14ac:dyDescent="0.25">
      <c r="A16" s="12">
        <v>3</v>
      </c>
      <c r="B16" s="47" t="s">
        <v>461</v>
      </c>
      <c r="C16" s="41" t="s">
        <v>460</v>
      </c>
      <c r="D16" s="37">
        <v>3.5</v>
      </c>
      <c r="E16" s="34" t="s">
        <v>22</v>
      </c>
      <c r="F16" s="33">
        <f t="shared" si="0"/>
        <v>7</v>
      </c>
      <c r="G16" s="88">
        <f t="shared" si="1"/>
        <v>24.5</v>
      </c>
    </row>
    <row r="17" spans="1:7" ht="15.75" x14ac:dyDescent="0.25">
      <c r="A17" s="12">
        <v>4</v>
      </c>
      <c r="B17" s="47" t="s">
        <v>462</v>
      </c>
      <c r="C17" s="41" t="s">
        <v>463</v>
      </c>
      <c r="D17" s="37">
        <v>3.5</v>
      </c>
      <c r="E17" s="34" t="s">
        <v>22</v>
      </c>
      <c r="F17" s="33">
        <f t="shared" si="0"/>
        <v>7</v>
      </c>
      <c r="G17" s="88">
        <f t="shared" si="1"/>
        <v>24.5</v>
      </c>
    </row>
    <row r="18" spans="1:7" ht="15.75" x14ac:dyDescent="0.25">
      <c r="A18" s="12">
        <v>5</v>
      </c>
      <c r="B18" s="47" t="s">
        <v>465</v>
      </c>
      <c r="C18" s="41" t="s">
        <v>464</v>
      </c>
      <c r="D18" s="37">
        <v>1</v>
      </c>
      <c r="E18" s="34" t="s">
        <v>28</v>
      </c>
      <c r="F18" s="33">
        <f t="shared" si="0"/>
        <v>8</v>
      </c>
      <c r="G18" s="88">
        <f t="shared" si="1"/>
        <v>8</v>
      </c>
    </row>
    <row r="19" spans="1:7" ht="15.75" x14ac:dyDescent="0.25">
      <c r="A19" s="12">
        <v>6</v>
      </c>
      <c r="B19" s="47" t="s">
        <v>467</v>
      </c>
      <c r="C19" s="41" t="s">
        <v>466</v>
      </c>
      <c r="D19" s="37">
        <v>1</v>
      </c>
      <c r="E19" s="34" t="s">
        <v>25</v>
      </c>
      <c r="F19" s="33">
        <f t="shared" si="0"/>
        <v>9</v>
      </c>
      <c r="G19" s="88">
        <f t="shared" si="1"/>
        <v>9</v>
      </c>
    </row>
    <row r="20" spans="1:7" ht="15.75" x14ac:dyDescent="0.25">
      <c r="A20" s="12">
        <v>7</v>
      </c>
      <c r="B20" s="47" t="s">
        <v>469</v>
      </c>
      <c r="C20" s="41" t="s">
        <v>468</v>
      </c>
      <c r="D20" s="37">
        <v>1</v>
      </c>
      <c r="E20" s="34" t="s">
        <v>28</v>
      </c>
      <c r="F20" s="33">
        <f t="shared" si="0"/>
        <v>8</v>
      </c>
      <c r="G20" s="88">
        <f t="shared" si="1"/>
        <v>8</v>
      </c>
    </row>
    <row r="21" spans="1:7" ht="15.75" x14ac:dyDescent="0.25">
      <c r="A21" s="12">
        <v>8</v>
      </c>
      <c r="B21" s="47"/>
      <c r="C21" s="41" t="s">
        <v>470</v>
      </c>
      <c r="D21" s="37">
        <v>3.5</v>
      </c>
      <c r="E21" s="34" t="s">
        <v>25</v>
      </c>
      <c r="F21" s="33">
        <f t="shared" si="0"/>
        <v>9</v>
      </c>
      <c r="G21" s="88">
        <f t="shared" si="1"/>
        <v>31.5</v>
      </c>
    </row>
    <row r="22" spans="1:7" ht="15.75" x14ac:dyDescent="0.25">
      <c r="A22" s="12">
        <v>9</v>
      </c>
      <c r="B22" s="31"/>
      <c r="C22" s="41" t="s">
        <v>471</v>
      </c>
      <c r="D22" s="37">
        <v>3.5</v>
      </c>
      <c r="E22" s="34" t="s">
        <v>25</v>
      </c>
      <c r="F22" s="33">
        <f t="shared" si="0"/>
        <v>9</v>
      </c>
      <c r="G22" s="88">
        <f t="shared" si="1"/>
        <v>31.5</v>
      </c>
    </row>
    <row r="23" spans="1:7" ht="15.75" x14ac:dyDescent="0.25">
      <c r="A23" s="39">
        <v>10</v>
      </c>
      <c r="B23" s="31"/>
      <c r="C23" s="32"/>
      <c r="D23" s="37"/>
      <c r="E23" s="13"/>
      <c r="F23" s="14"/>
      <c r="G23" s="88">
        <f t="shared" si="1"/>
        <v>0</v>
      </c>
    </row>
    <row r="24" spans="1:7" ht="24.75" customHeight="1" x14ac:dyDescent="0.25">
      <c r="A24" s="16"/>
      <c r="B24" s="16"/>
      <c r="E24" s="16"/>
      <c r="F24" s="19"/>
      <c r="G24" s="20"/>
    </row>
    <row r="25" spans="1:7" x14ac:dyDescent="0.25">
      <c r="A25" s="16"/>
      <c r="B25" s="16"/>
      <c r="E25" s="19"/>
      <c r="F25" s="19"/>
      <c r="G25" s="20"/>
    </row>
    <row r="26" spans="1:7" x14ac:dyDescent="0.25">
      <c r="A26" s="16"/>
      <c r="B26" s="16"/>
      <c r="C26" s="17" t="s">
        <v>41</v>
      </c>
      <c r="D26" s="18">
        <f>SUM(G14:G23)</f>
        <v>182.5</v>
      </c>
      <c r="E26" s="16"/>
      <c r="F26" s="19"/>
      <c r="G26" s="20"/>
    </row>
    <row r="27" spans="1:7" x14ac:dyDescent="0.25">
      <c r="A27" s="16"/>
      <c r="B27" s="16"/>
      <c r="C27" s="21" t="s">
        <v>42</v>
      </c>
      <c r="D27" s="18">
        <f>SUM(D14:D23)</f>
        <v>24</v>
      </c>
      <c r="E27" s="16"/>
      <c r="F27" s="19"/>
      <c r="G27" s="20"/>
    </row>
    <row r="28" spans="1:7" ht="24" customHeight="1" x14ac:dyDescent="0.25">
      <c r="A28" s="16"/>
      <c r="B28" s="16"/>
      <c r="C28" s="17"/>
      <c r="D28" s="18"/>
      <c r="E28" s="16"/>
      <c r="F28" s="19"/>
      <c r="G28" s="20"/>
    </row>
    <row r="29" spans="1:7" ht="30" x14ac:dyDescent="0.25">
      <c r="A29" s="50"/>
      <c r="B29" s="50"/>
      <c r="C29" s="22" t="s">
        <v>43</v>
      </c>
      <c r="D29" s="18">
        <f>D10+D26</f>
        <v>1288.5</v>
      </c>
      <c r="E29" s="19"/>
      <c r="F29" s="19"/>
      <c r="G29" s="20"/>
    </row>
    <row r="30" spans="1:7" x14ac:dyDescent="0.25">
      <c r="A30" s="50"/>
      <c r="B30" s="50"/>
      <c r="C30" s="22" t="s">
        <v>44</v>
      </c>
      <c r="D30" s="18">
        <f>D11+D27</f>
        <v>171</v>
      </c>
      <c r="E30" s="51"/>
      <c r="F30" s="51"/>
      <c r="G30" s="51"/>
    </row>
    <row r="31" spans="1:7" x14ac:dyDescent="0.25">
      <c r="A31" s="50"/>
      <c r="B31" s="50"/>
      <c r="C31" s="24"/>
      <c r="D31" s="20"/>
      <c r="E31" s="51"/>
      <c r="F31" s="51"/>
      <c r="G31" s="51"/>
    </row>
    <row r="32" spans="1:7" x14ac:dyDescent="0.25">
      <c r="A32" s="50"/>
      <c r="B32" s="50"/>
      <c r="C32" s="16" t="s">
        <v>45</v>
      </c>
      <c r="D32" s="25">
        <f>D26/D27</f>
        <v>7.604166666666667</v>
      </c>
      <c r="E32" s="51"/>
      <c r="F32" s="51"/>
      <c r="G32" s="51"/>
    </row>
    <row r="33" spans="1:7" x14ac:dyDescent="0.25">
      <c r="A33" s="50"/>
      <c r="B33" s="50"/>
      <c r="C33" s="16" t="s">
        <v>165</v>
      </c>
      <c r="D33" s="25">
        <f>D29/D30</f>
        <v>7.5350877192982457</v>
      </c>
      <c r="E33" s="51"/>
      <c r="F33" s="51"/>
      <c r="G33" s="51"/>
    </row>
    <row r="34" spans="1:7" x14ac:dyDescent="0.25">
      <c r="A34" s="50"/>
      <c r="B34" s="50"/>
      <c r="C34" s="50"/>
      <c r="D34" s="51"/>
      <c r="E34" s="51"/>
      <c r="F34" s="51"/>
      <c r="G34" s="51"/>
    </row>
    <row r="35" spans="1:7" x14ac:dyDescent="0.25">
      <c r="A35" s="50"/>
      <c r="B35" s="50"/>
      <c r="C35" s="50"/>
      <c r="D35" s="51"/>
      <c r="E35" s="51"/>
      <c r="F35" s="51"/>
      <c r="G35" s="51"/>
    </row>
    <row r="36" spans="1:7" s="50" customFormat="1" x14ac:dyDescent="0.25">
      <c r="D36" s="51"/>
      <c r="E36" s="51"/>
      <c r="F36" s="51"/>
      <c r="G36" s="51"/>
    </row>
    <row r="37" spans="1:7" x14ac:dyDescent="0.25">
      <c r="A37" s="52" t="s">
        <v>449</v>
      </c>
      <c r="B37" s="50"/>
      <c r="C37" s="50"/>
      <c r="D37" s="51"/>
      <c r="E37" s="51"/>
      <c r="F37" s="51"/>
      <c r="G37" s="51"/>
    </row>
    <row r="38" spans="1:7" x14ac:dyDescent="0.25">
      <c r="A38" s="52"/>
      <c r="B38" s="50"/>
      <c r="C38" s="50"/>
      <c r="D38" s="51"/>
      <c r="E38" s="51"/>
      <c r="F38" s="51"/>
      <c r="G38" s="51"/>
    </row>
    <row r="39" spans="1:7" x14ac:dyDescent="0.25">
      <c r="A39" s="50"/>
      <c r="B39" s="50"/>
      <c r="C39" s="50"/>
      <c r="D39" s="51"/>
      <c r="E39" s="51"/>
      <c r="F39" s="51"/>
      <c r="G39" s="51"/>
    </row>
    <row r="40" spans="1:7" x14ac:dyDescent="0.25">
      <c r="A40" s="27" t="s">
        <v>17</v>
      </c>
      <c r="B40" s="27" t="s">
        <v>47</v>
      </c>
      <c r="C40" s="27" t="s">
        <v>48</v>
      </c>
      <c r="D40" s="51"/>
      <c r="E40" s="51"/>
      <c r="F40" s="51"/>
      <c r="G40" s="51"/>
    </row>
    <row r="41" spans="1:7" x14ac:dyDescent="0.25">
      <c r="A41" s="28" t="s">
        <v>49</v>
      </c>
      <c r="B41" s="28" t="s">
        <v>50</v>
      </c>
      <c r="C41" s="28">
        <v>10</v>
      </c>
      <c r="D41" s="53" t="s">
        <v>51</v>
      </c>
      <c r="E41" s="51"/>
      <c r="F41" s="51"/>
      <c r="G41" s="51"/>
    </row>
    <row r="42" spans="1:7" x14ac:dyDescent="0.25">
      <c r="A42" s="28" t="s">
        <v>25</v>
      </c>
      <c r="B42" s="28" t="s">
        <v>52</v>
      </c>
      <c r="C42" s="28">
        <v>9</v>
      </c>
      <c r="D42" s="53" t="s">
        <v>53</v>
      </c>
      <c r="E42" s="51"/>
      <c r="F42" s="51"/>
      <c r="G42" s="51"/>
    </row>
    <row r="43" spans="1:7" x14ac:dyDescent="0.25">
      <c r="A43" s="28" t="s">
        <v>28</v>
      </c>
      <c r="B43" s="28" t="s">
        <v>54</v>
      </c>
      <c r="C43" s="28">
        <v>8</v>
      </c>
      <c r="D43" s="53" t="s">
        <v>55</v>
      </c>
      <c r="E43" s="51"/>
      <c r="F43" s="51"/>
      <c r="G43" s="51"/>
    </row>
    <row r="44" spans="1:7" x14ac:dyDescent="0.25">
      <c r="A44" s="28" t="s">
        <v>22</v>
      </c>
      <c r="B44" s="28" t="s">
        <v>56</v>
      </c>
      <c r="C44" s="28">
        <v>7</v>
      </c>
      <c r="D44" s="53" t="s">
        <v>57</v>
      </c>
      <c r="E44" s="51"/>
      <c r="F44" s="51"/>
      <c r="G44" s="51"/>
    </row>
    <row r="45" spans="1:7" x14ac:dyDescent="0.25">
      <c r="A45" s="28" t="s">
        <v>58</v>
      </c>
      <c r="B45" s="28" t="s">
        <v>59</v>
      </c>
      <c r="C45" s="28">
        <v>6</v>
      </c>
      <c r="D45" s="53" t="s">
        <v>60</v>
      </c>
      <c r="E45" s="51"/>
      <c r="F45" s="51"/>
      <c r="G45" s="51"/>
    </row>
    <row r="46" spans="1:7" x14ac:dyDescent="0.25">
      <c r="A46" s="28" t="s">
        <v>61</v>
      </c>
      <c r="B46" s="28" t="s">
        <v>62</v>
      </c>
      <c r="C46" s="28">
        <v>5</v>
      </c>
      <c r="D46" s="53" t="s">
        <v>63</v>
      </c>
      <c r="E46" s="51"/>
      <c r="F46" s="51"/>
      <c r="G46" s="51"/>
    </row>
    <row r="47" spans="1:7" x14ac:dyDescent="0.25">
      <c r="A47" s="28" t="s">
        <v>484</v>
      </c>
      <c r="B47" s="28">
        <v>40</v>
      </c>
      <c r="C47" s="28">
        <v>4</v>
      </c>
      <c r="D47" s="53" t="s">
        <v>485</v>
      </c>
      <c r="E47" s="51"/>
      <c r="F47" s="51"/>
      <c r="G47" s="51"/>
    </row>
    <row r="48" spans="1:7" x14ac:dyDescent="0.25">
      <c r="A48" s="28" t="s">
        <v>66</v>
      </c>
      <c r="B48" s="28" t="s">
        <v>65</v>
      </c>
      <c r="C48" s="28">
        <v>0</v>
      </c>
      <c r="D48" s="53" t="s">
        <v>65</v>
      </c>
      <c r="E48" s="51"/>
      <c r="F48" s="51"/>
      <c r="G48" s="51"/>
    </row>
    <row r="49" spans="1:7" x14ac:dyDescent="0.25">
      <c r="A49" s="28" t="s">
        <v>64</v>
      </c>
      <c r="B49" s="28" t="s">
        <v>67</v>
      </c>
      <c r="C49" s="28">
        <v>0</v>
      </c>
      <c r="D49" s="53" t="s">
        <v>68</v>
      </c>
      <c r="E49" s="51"/>
      <c r="F49" s="51"/>
      <c r="G49" s="51"/>
    </row>
  </sheetData>
  <mergeCells count="3">
    <mergeCell ref="A1:G1"/>
    <mergeCell ref="A2:G2"/>
    <mergeCell ref="A4:G4"/>
  </mergeCells>
  <dataValidations count="1">
    <dataValidation type="list" allowBlank="1" showInputMessage="1" showErrorMessage="1" sqref="E14:E23">
      <formula1>$A$41:$A$49</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I23" sqref="I23"/>
    </sheetView>
  </sheetViews>
  <sheetFormatPr defaultRowHeight="15" x14ac:dyDescent="0.25"/>
  <cols>
    <col min="3" max="3" width="33.28515625" customWidth="1"/>
    <col min="6" max="6" width="7.5703125" customWidth="1"/>
  </cols>
  <sheetData>
    <row r="1" spans="1:7" ht="18.75" x14ac:dyDescent="0.3">
      <c r="A1" s="84" t="s">
        <v>448</v>
      </c>
      <c r="B1" s="84"/>
      <c r="C1" s="84"/>
      <c r="D1" s="84"/>
      <c r="E1" s="84"/>
      <c r="F1" s="84"/>
      <c r="G1" s="84"/>
    </row>
    <row r="2" spans="1:7" ht="18.75" x14ac:dyDescent="0.3">
      <c r="A2" s="84" t="s">
        <v>472</v>
      </c>
      <c r="B2" s="84"/>
      <c r="C2" s="84"/>
      <c r="D2" s="84"/>
      <c r="E2" s="84"/>
      <c r="F2" s="84"/>
      <c r="G2" s="84"/>
    </row>
    <row r="3" spans="1:7" x14ac:dyDescent="0.25">
      <c r="A3" s="50"/>
      <c r="B3" s="50"/>
      <c r="C3" s="50"/>
      <c r="D3" s="51"/>
      <c r="E3" s="51"/>
      <c r="F3" s="51"/>
      <c r="G3" s="51"/>
    </row>
    <row r="4" spans="1:7" ht="17.25" x14ac:dyDescent="0.3">
      <c r="A4" s="85" t="s">
        <v>479</v>
      </c>
      <c r="B4" s="85"/>
      <c r="C4" s="85"/>
      <c r="D4" s="85"/>
      <c r="E4" s="85"/>
      <c r="F4" s="85"/>
      <c r="G4" s="85"/>
    </row>
    <row r="5" spans="1:7" x14ac:dyDescent="0.25">
      <c r="A5" s="51"/>
      <c r="B5" s="51"/>
      <c r="C5" s="51"/>
      <c r="D5" s="51"/>
      <c r="E5" s="51"/>
      <c r="F5" s="51"/>
      <c r="G5" s="51"/>
    </row>
    <row r="6" spans="1:7" x14ac:dyDescent="0.25">
      <c r="A6" s="50"/>
      <c r="B6" s="81" t="s">
        <v>0</v>
      </c>
      <c r="C6" s="50" t="str">
        <f>'1'!C6</f>
        <v xml:space="preserve">Agjhdfgf </v>
      </c>
      <c r="D6" s="51"/>
      <c r="E6" s="81" t="s">
        <v>1</v>
      </c>
      <c r="F6" s="53" t="str">
        <f>'1'!F6</f>
        <v>23652141</v>
      </c>
      <c r="G6" s="51"/>
    </row>
    <row r="7" spans="1:7" x14ac:dyDescent="0.25">
      <c r="A7" s="81"/>
      <c r="B7" s="81" t="s">
        <v>2</v>
      </c>
      <c r="C7" s="50" t="str">
        <f>'1'!C7</f>
        <v>XYZ</v>
      </c>
      <c r="D7" s="51"/>
      <c r="E7" s="81" t="s">
        <v>4</v>
      </c>
      <c r="F7" s="53" t="str">
        <f>'1'!F7</f>
        <v>7141-14-000</v>
      </c>
      <c r="G7" s="51"/>
    </row>
    <row r="8" spans="1:7" x14ac:dyDescent="0.25">
      <c r="A8" s="50"/>
      <c r="B8" s="81" t="s">
        <v>6</v>
      </c>
      <c r="C8" s="50" t="str">
        <f>'1'!C8</f>
        <v>PQR</v>
      </c>
      <c r="D8" s="51"/>
      <c r="E8" s="81" t="s">
        <v>8</v>
      </c>
      <c r="F8" s="53" t="str">
        <f>'1'!F8</f>
        <v>2014-2018</v>
      </c>
      <c r="G8" s="51"/>
    </row>
    <row r="9" spans="1:7" x14ac:dyDescent="0.25">
      <c r="A9" s="50"/>
      <c r="B9" s="50"/>
      <c r="C9" s="50"/>
      <c r="D9" s="51"/>
      <c r="E9" s="51"/>
      <c r="F9" s="51"/>
      <c r="G9" s="51"/>
    </row>
    <row r="10" spans="1:7" x14ac:dyDescent="0.25">
      <c r="A10" s="50"/>
      <c r="B10" s="50"/>
      <c r="C10" s="4" t="s">
        <v>10</v>
      </c>
      <c r="D10" s="30">
        <f>'7'!D29</f>
        <v>1288.5</v>
      </c>
      <c r="E10" s="51"/>
      <c r="F10" s="51"/>
      <c r="G10" s="51"/>
    </row>
    <row r="11" spans="1:7" x14ac:dyDescent="0.25">
      <c r="A11" s="50"/>
      <c r="B11" s="50"/>
      <c r="C11" s="4" t="s">
        <v>11</v>
      </c>
      <c r="D11" s="30">
        <f>'7'!D30</f>
        <v>171</v>
      </c>
      <c r="E11" s="51"/>
      <c r="F11" s="51"/>
      <c r="G11" s="51"/>
    </row>
    <row r="12" spans="1:7" x14ac:dyDescent="0.25">
      <c r="A12" s="50"/>
      <c r="B12" s="50"/>
      <c r="C12" s="6" t="s">
        <v>12</v>
      </c>
      <c r="D12" s="29">
        <f>'7'!D33</f>
        <v>7.5350877192982457</v>
      </c>
      <c r="E12" s="51"/>
      <c r="F12" s="51"/>
      <c r="G12" s="51"/>
    </row>
    <row r="13" spans="1:7" ht="30" x14ac:dyDescent="0.25">
      <c r="A13" s="8" t="s">
        <v>13</v>
      </c>
      <c r="B13" s="9" t="s">
        <v>14</v>
      </c>
      <c r="C13" s="10" t="s">
        <v>15</v>
      </c>
      <c r="D13" s="10" t="s">
        <v>16</v>
      </c>
      <c r="E13" s="11" t="s">
        <v>17</v>
      </c>
      <c r="F13" s="8" t="s">
        <v>18</v>
      </c>
      <c r="G13" s="8" t="s">
        <v>19</v>
      </c>
    </row>
    <row r="14" spans="1:7" x14ac:dyDescent="0.25">
      <c r="A14" s="12">
        <v>1</v>
      </c>
      <c r="B14" s="69" t="s">
        <v>166</v>
      </c>
      <c r="C14" s="70" t="s">
        <v>167</v>
      </c>
      <c r="D14" s="79">
        <v>20</v>
      </c>
      <c r="E14" s="78" t="s">
        <v>25</v>
      </c>
      <c r="F14" s="44">
        <f>IF(E14="","",INDEX($C$42:$C$50,MATCH(E14,$A$42:$A$50,0)))</f>
        <v>9</v>
      </c>
      <c r="G14" s="88">
        <f>IF(F14="",0,D14*F14)</f>
        <v>180</v>
      </c>
    </row>
    <row r="15" spans="1:7" ht="15.75" x14ac:dyDescent="0.25">
      <c r="A15" s="12">
        <v>2</v>
      </c>
      <c r="B15" s="31"/>
      <c r="C15" s="38"/>
      <c r="D15" s="37"/>
      <c r="E15" s="34"/>
      <c r="F15" s="33"/>
      <c r="G15" s="88">
        <f t="shared" ref="G15:G23" si="0">IF(F15="",0,D15*F15)</f>
        <v>0</v>
      </c>
    </row>
    <row r="16" spans="1:7" ht="15.75" x14ac:dyDescent="0.25">
      <c r="A16" s="12">
        <v>3</v>
      </c>
      <c r="B16" s="31"/>
      <c r="C16" s="38"/>
      <c r="D16" s="37"/>
      <c r="E16" s="34"/>
      <c r="F16" s="33"/>
      <c r="G16" s="88">
        <f t="shared" si="0"/>
        <v>0</v>
      </c>
    </row>
    <row r="17" spans="1:7" ht="15.75" x14ac:dyDescent="0.25">
      <c r="A17" s="12">
        <v>4</v>
      </c>
      <c r="B17" s="31"/>
      <c r="C17" s="38"/>
      <c r="D17" s="37"/>
      <c r="E17" s="34"/>
      <c r="F17" s="33"/>
      <c r="G17" s="88">
        <f t="shared" si="0"/>
        <v>0</v>
      </c>
    </row>
    <row r="18" spans="1:7" ht="15.75" x14ac:dyDescent="0.25">
      <c r="A18" s="12">
        <v>5</v>
      </c>
      <c r="B18" s="31"/>
      <c r="C18" s="36"/>
      <c r="D18" s="37"/>
      <c r="E18" s="34"/>
      <c r="F18" s="33"/>
      <c r="G18" s="88">
        <f t="shared" si="0"/>
        <v>0</v>
      </c>
    </row>
    <row r="19" spans="1:7" ht="15.75" x14ac:dyDescent="0.25">
      <c r="A19" s="12">
        <v>6</v>
      </c>
      <c r="B19" s="31"/>
      <c r="C19" s="38"/>
      <c r="D19" s="37"/>
      <c r="E19" s="34"/>
      <c r="F19" s="33"/>
      <c r="G19" s="88">
        <f t="shared" si="0"/>
        <v>0</v>
      </c>
    </row>
    <row r="20" spans="1:7" ht="15.75" x14ac:dyDescent="0.25">
      <c r="A20" s="12">
        <v>7</v>
      </c>
      <c r="B20" s="31"/>
      <c r="C20" s="36"/>
      <c r="D20" s="37"/>
      <c r="E20" s="34"/>
      <c r="F20" s="33"/>
      <c r="G20" s="88">
        <f t="shared" si="0"/>
        <v>0</v>
      </c>
    </row>
    <row r="21" spans="1:7" ht="15.75" x14ac:dyDescent="0.25">
      <c r="A21" s="12">
        <v>8</v>
      </c>
      <c r="B21" s="31"/>
      <c r="C21" s="38"/>
      <c r="D21" s="37"/>
      <c r="E21" s="34"/>
      <c r="F21" s="33"/>
      <c r="G21" s="88">
        <f t="shared" si="0"/>
        <v>0</v>
      </c>
    </row>
    <row r="22" spans="1:7" ht="15.75" x14ac:dyDescent="0.25">
      <c r="A22" s="12">
        <v>9</v>
      </c>
      <c r="B22" s="31"/>
      <c r="C22" s="38"/>
      <c r="D22" s="37"/>
      <c r="E22" s="34"/>
      <c r="F22" s="33"/>
      <c r="G22" s="88">
        <f t="shared" si="0"/>
        <v>0</v>
      </c>
    </row>
    <row r="23" spans="1:7" ht="15.75" x14ac:dyDescent="0.25">
      <c r="A23" s="39">
        <v>10</v>
      </c>
      <c r="B23" s="31"/>
      <c r="C23" s="38"/>
      <c r="D23" s="37"/>
      <c r="E23" s="13"/>
      <c r="F23" s="14"/>
      <c r="G23" s="88">
        <f t="shared" si="0"/>
        <v>0</v>
      </c>
    </row>
    <row r="24" spans="1:7" ht="27" customHeight="1" x14ac:dyDescent="0.25">
      <c r="A24" s="16"/>
      <c r="B24" s="16"/>
      <c r="E24" s="16"/>
      <c r="F24" s="19"/>
      <c r="G24" s="20"/>
    </row>
    <row r="25" spans="1:7" x14ac:dyDescent="0.25">
      <c r="A25" s="16"/>
      <c r="B25" s="16"/>
      <c r="E25" s="19"/>
      <c r="F25" s="19"/>
      <c r="G25" s="20"/>
    </row>
    <row r="26" spans="1:7" x14ac:dyDescent="0.25">
      <c r="A26" s="16"/>
      <c r="B26" s="16"/>
      <c r="C26" s="17" t="s">
        <v>41</v>
      </c>
      <c r="D26" s="18">
        <f>SUM(G14:G23)</f>
        <v>180</v>
      </c>
      <c r="E26" s="16"/>
      <c r="F26" s="19"/>
      <c r="G26" s="20"/>
    </row>
    <row r="27" spans="1:7" x14ac:dyDescent="0.25">
      <c r="A27" s="16"/>
      <c r="B27" s="16"/>
      <c r="C27" s="21" t="s">
        <v>42</v>
      </c>
      <c r="D27" s="18">
        <f>SUM(D14:D23)</f>
        <v>20</v>
      </c>
      <c r="E27" s="16"/>
      <c r="F27" s="19"/>
      <c r="G27" s="20"/>
    </row>
    <row r="28" spans="1:7" ht="21.75" customHeight="1" x14ac:dyDescent="0.25">
      <c r="A28" s="16"/>
      <c r="B28" s="16"/>
      <c r="C28" s="17"/>
      <c r="D28" s="18"/>
      <c r="E28" s="16"/>
      <c r="F28" s="19"/>
      <c r="G28" s="20"/>
    </row>
    <row r="29" spans="1:7" ht="30" x14ac:dyDescent="0.25">
      <c r="A29" s="50"/>
      <c r="B29" s="50"/>
      <c r="C29" s="22" t="s">
        <v>43</v>
      </c>
      <c r="D29" s="18">
        <f>D10+D26</f>
        <v>1468.5</v>
      </c>
      <c r="E29" s="19"/>
      <c r="F29" s="19"/>
      <c r="G29" s="20"/>
    </row>
    <row r="30" spans="1:7" x14ac:dyDescent="0.25">
      <c r="A30" s="50"/>
      <c r="B30" s="50"/>
      <c r="C30" s="22" t="s">
        <v>44</v>
      </c>
      <c r="D30" s="18">
        <f>D11+D27</f>
        <v>191</v>
      </c>
      <c r="E30" s="51"/>
      <c r="F30" s="51"/>
      <c r="G30" s="51"/>
    </row>
    <row r="31" spans="1:7" x14ac:dyDescent="0.25">
      <c r="A31" s="50"/>
      <c r="B31" s="50"/>
      <c r="C31" s="24"/>
      <c r="D31" s="20"/>
      <c r="E31" s="51"/>
      <c r="F31" s="51"/>
      <c r="G31" s="51"/>
    </row>
    <row r="32" spans="1:7" x14ac:dyDescent="0.25">
      <c r="A32" s="50"/>
      <c r="B32" s="50"/>
      <c r="C32" s="16" t="s">
        <v>45</v>
      </c>
      <c r="D32" s="25">
        <f>D26/D27</f>
        <v>9</v>
      </c>
      <c r="E32" s="51"/>
      <c r="F32" s="51"/>
      <c r="G32" s="51"/>
    </row>
    <row r="33" spans="1:7" x14ac:dyDescent="0.25">
      <c r="A33" s="50"/>
      <c r="B33" s="50"/>
      <c r="C33" s="16" t="s">
        <v>168</v>
      </c>
      <c r="D33" s="25">
        <f>D29/D30</f>
        <v>7.6884816753926701</v>
      </c>
      <c r="E33" s="51"/>
      <c r="F33" s="51"/>
      <c r="G33" s="51"/>
    </row>
    <row r="34" spans="1:7" x14ac:dyDescent="0.25">
      <c r="A34" s="50"/>
      <c r="B34" s="50"/>
      <c r="C34" s="50"/>
      <c r="D34" s="51"/>
      <c r="E34" s="51"/>
      <c r="F34" s="51"/>
      <c r="G34" s="51"/>
    </row>
    <row r="35" spans="1:7" s="50" customFormat="1" x14ac:dyDescent="0.25">
      <c r="D35" s="51"/>
      <c r="E35" s="51"/>
      <c r="F35" s="51"/>
      <c r="G35" s="51"/>
    </row>
    <row r="36" spans="1:7" s="50" customFormat="1" x14ac:dyDescent="0.25">
      <c r="D36" s="51"/>
      <c r="E36" s="51"/>
      <c r="F36" s="51"/>
      <c r="G36" s="51"/>
    </row>
    <row r="37" spans="1:7" x14ac:dyDescent="0.25">
      <c r="A37" s="50"/>
      <c r="B37" s="50"/>
      <c r="C37" s="50"/>
      <c r="D37" s="51"/>
      <c r="E37" s="51"/>
      <c r="F37" s="51"/>
      <c r="G37" s="51"/>
    </row>
    <row r="38" spans="1:7" x14ac:dyDescent="0.25">
      <c r="A38" s="52" t="s">
        <v>449</v>
      </c>
      <c r="B38" s="50"/>
      <c r="C38" s="50"/>
      <c r="D38" s="51"/>
      <c r="E38" s="51"/>
      <c r="F38" s="51"/>
      <c r="G38" s="51"/>
    </row>
    <row r="39" spans="1:7" x14ac:dyDescent="0.25">
      <c r="A39" s="52"/>
      <c r="B39" s="50"/>
      <c r="C39" s="50"/>
      <c r="D39" s="51"/>
      <c r="E39" s="51"/>
      <c r="F39" s="51"/>
      <c r="G39" s="51"/>
    </row>
    <row r="40" spans="1:7" x14ac:dyDescent="0.25">
      <c r="A40" s="50"/>
      <c r="B40" s="50"/>
      <c r="C40" s="50"/>
      <c r="D40" s="51"/>
      <c r="E40" s="51"/>
      <c r="F40" s="51"/>
      <c r="G40" s="51"/>
    </row>
    <row r="41" spans="1:7" x14ac:dyDescent="0.25">
      <c r="A41" s="27" t="s">
        <v>17</v>
      </c>
      <c r="B41" s="27" t="s">
        <v>47</v>
      </c>
      <c r="C41" s="27" t="s">
        <v>48</v>
      </c>
      <c r="D41" s="51"/>
      <c r="E41" s="51"/>
      <c r="F41" s="51"/>
      <c r="G41" s="51"/>
    </row>
    <row r="42" spans="1:7" x14ac:dyDescent="0.25">
      <c r="A42" s="28" t="s">
        <v>49</v>
      </c>
      <c r="B42" s="28" t="s">
        <v>50</v>
      </c>
      <c r="C42" s="28">
        <v>10</v>
      </c>
      <c r="D42" s="53" t="s">
        <v>51</v>
      </c>
      <c r="E42" s="51"/>
      <c r="F42" s="51"/>
      <c r="G42" s="51"/>
    </row>
    <row r="43" spans="1:7" x14ac:dyDescent="0.25">
      <c r="A43" s="28" t="s">
        <v>25</v>
      </c>
      <c r="B43" s="28" t="s">
        <v>52</v>
      </c>
      <c r="C43" s="28">
        <v>9</v>
      </c>
      <c r="D43" s="53" t="s">
        <v>53</v>
      </c>
      <c r="E43" s="51"/>
      <c r="F43" s="51"/>
      <c r="G43" s="51"/>
    </row>
    <row r="44" spans="1:7" x14ac:dyDescent="0.25">
      <c r="A44" s="28" t="s">
        <v>28</v>
      </c>
      <c r="B44" s="28" t="s">
        <v>54</v>
      </c>
      <c r="C44" s="28">
        <v>8</v>
      </c>
      <c r="D44" s="53" t="s">
        <v>55</v>
      </c>
      <c r="E44" s="51"/>
      <c r="F44" s="51"/>
      <c r="G44" s="51"/>
    </row>
    <row r="45" spans="1:7" x14ac:dyDescent="0.25">
      <c r="A45" s="28" t="s">
        <v>22</v>
      </c>
      <c r="B45" s="28" t="s">
        <v>56</v>
      </c>
      <c r="C45" s="28">
        <v>7</v>
      </c>
      <c r="D45" s="53" t="s">
        <v>57</v>
      </c>
      <c r="E45" s="51"/>
      <c r="F45" s="51"/>
      <c r="G45" s="51"/>
    </row>
    <row r="46" spans="1:7" x14ac:dyDescent="0.25">
      <c r="A46" s="28" t="s">
        <v>58</v>
      </c>
      <c r="B46" s="28" t="s">
        <v>59</v>
      </c>
      <c r="C46" s="28">
        <v>6</v>
      </c>
      <c r="D46" s="53" t="s">
        <v>60</v>
      </c>
      <c r="E46" s="51"/>
      <c r="F46" s="51"/>
      <c r="G46" s="51"/>
    </row>
    <row r="47" spans="1:7" x14ac:dyDescent="0.25">
      <c r="A47" s="28" t="s">
        <v>61</v>
      </c>
      <c r="B47" s="28" t="s">
        <v>62</v>
      </c>
      <c r="C47" s="28">
        <v>5</v>
      </c>
      <c r="D47" s="53" t="s">
        <v>63</v>
      </c>
      <c r="E47" s="51"/>
      <c r="F47" s="51"/>
      <c r="G47" s="51"/>
    </row>
    <row r="48" spans="1:7" x14ac:dyDescent="0.25">
      <c r="A48" s="28" t="s">
        <v>484</v>
      </c>
      <c r="B48" s="28">
        <v>40</v>
      </c>
      <c r="C48" s="28">
        <v>4</v>
      </c>
      <c r="D48" s="53" t="s">
        <v>485</v>
      </c>
      <c r="E48" s="51"/>
      <c r="F48" s="51"/>
      <c r="G48" s="51"/>
    </row>
    <row r="49" spans="1:7" x14ac:dyDescent="0.25">
      <c r="A49" s="28" t="s">
        <v>66</v>
      </c>
      <c r="B49" s="28" t="s">
        <v>65</v>
      </c>
      <c r="C49" s="28">
        <v>0</v>
      </c>
      <c r="D49" s="53" t="s">
        <v>65</v>
      </c>
      <c r="E49" s="51"/>
      <c r="F49" s="51"/>
      <c r="G49" s="51"/>
    </row>
    <row r="50" spans="1:7" x14ac:dyDescent="0.25">
      <c r="A50" s="28" t="s">
        <v>64</v>
      </c>
      <c r="B50" s="28" t="s">
        <v>67</v>
      </c>
      <c r="C50" s="28">
        <v>0</v>
      </c>
      <c r="D50" s="53" t="s">
        <v>68</v>
      </c>
      <c r="E50" s="51"/>
      <c r="F50" s="51"/>
      <c r="G50" s="51"/>
    </row>
  </sheetData>
  <mergeCells count="3">
    <mergeCell ref="A1:G1"/>
    <mergeCell ref="A2:G2"/>
    <mergeCell ref="A4:G4"/>
  </mergeCells>
  <dataValidations count="1">
    <dataValidation type="list" allowBlank="1" showInputMessage="1" showErrorMessage="1" sqref="E14:E23">
      <formula1>$A$42:$A$50</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sqref="A1:G1"/>
    </sheetView>
  </sheetViews>
  <sheetFormatPr defaultRowHeight="15" x14ac:dyDescent="0.25"/>
  <cols>
    <col min="3" max="5" width="14.85546875" customWidth="1"/>
    <col min="6" max="6" width="10.42578125" customWidth="1"/>
    <col min="7" max="7" width="16.42578125" customWidth="1"/>
  </cols>
  <sheetData>
    <row r="1" spans="1:7" ht="18.75" x14ac:dyDescent="0.3">
      <c r="A1" s="84" t="s">
        <v>448</v>
      </c>
      <c r="B1" s="84"/>
      <c r="C1" s="84"/>
      <c r="D1" s="84"/>
      <c r="E1" s="84"/>
      <c r="F1" s="84"/>
      <c r="G1" s="84"/>
    </row>
    <row r="2" spans="1:7" ht="18.75" x14ac:dyDescent="0.3">
      <c r="A2" s="84" t="s">
        <v>472</v>
      </c>
      <c r="B2" s="84"/>
      <c r="C2" s="84"/>
      <c r="D2" s="84"/>
      <c r="E2" s="84"/>
      <c r="F2" s="84"/>
      <c r="G2" s="84"/>
    </row>
    <row r="3" spans="1:7" x14ac:dyDescent="0.25">
      <c r="A3" s="50"/>
      <c r="B3" s="50"/>
      <c r="C3" s="50"/>
      <c r="D3" s="51"/>
      <c r="E3" s="51"/>
      <c r="F3" s="51"/>
      <c r="G3" s="51"/>
    </row>
    <row r="4" spans="1:7" ht="17.25" x14ac:dyDescent="0.3">
      <c r="A4" s="85" t="s">
        <v>169</v>
      </c>
      <c r="B4" s="85"/>
      <c r="C4" s="85"/>
      <c r="D4" s="85"/>
      <c r="E4" s="85"/>
      <c r="F4" s="85"/>
      <c r="G4" s="85"/>
    </row>
    <row r="5" spans="1:7" ht="17.25" x14ac:dyDescent="0.3">
      <c r="A5" s="65"/>
      <c r="B5" s="65"/>
      <c r="C5" s="65"/>
      <c r="D5" s="65"/>
      <c r="E5" s="65"/>
      <c r="F5" s="65"/>
      <c r="G5" s="65"/>
    </row>
    <row r="6" spans="1:7" x14ac:dyDescent="0.25">
      <c r="A6" s="62" t="str">
        <f>'1'!C6</f>
        <v xml:space="preserve">Agjhdfgf </v>
      </c>
      <c r="B6" s="63"/>
      <c r="C6" s="63"/>
      <c r="D6" s="62" t="str">
        <f>'1'!F6</f>
        <v>23652141</v>
      </c>
      <c r="F6" s="54" t="s">
        <v>170</v>
      </c>
      <c r="G6" s="53" t="s">
        <v>171</v>
      </c>
    </row>
    <row r="7" spans="1:7" x14ac:dyDescent="0.25">
      <c r="A7" s="62" t="str">
        <f>'1'!C7</f>
        <v>XYZ</v>
      </c>
      <c r="B7" s="64"/>
      <c r="C7" s="62"/>
      <c r="D7" s="62" t="str">
        <f>'1'!F7</f>
        <v>7141-14-000</v>
      </c>
      <c r="F7" s="54" t="s">
        <v>172</v>
      </c>
      <c r="G7" s="53" t="s">
        <v>171</v>
      </c>
    </row>
    <row r="8" spans="1:7" x14ac:dyDescent="0.25">
      <c r="A8" s="62" t="str">
        <f>'1'!C8</f>
        <v>PQR</v>
      </c>
      <c r="B8" s="64"/>
      <c r="C8" s="62"/>
      <c r="D8" s="62" t="str">
        <f>'1'!F8</f>
        <v>2014-2018</v>
      </c>
      <c r="E8" s="51"/>
      <c r="F8" s="51"/>
      <c r="G8" s="51"/>
    </row>
    <row r="9" spans="1:7" ht="109.5" customHeight="1" x14ac:dyDescent="0.25">
      <c r="A9" s="87" t="str">
        <f>CONCATENATE("          Certified that Mr. ",A6," S/o Mr. ",A7," &amp; Mrs. ",A8," Roll No. ",D6," Regd.No. ",D7," has been a bonafide student of B.Tech. (Mechanical Engineering) during the session ",D8,". He has successfully completed all the requirements for the award of degree in the month of June 2018. The details of SGPA (Semester Grade Point Average) &amp; CGPA (Cumulative Grade Point Average) obtained by the student are as under:-")</f>
        <v xml:space="preserve">          Certified that Mr. Agjhdfgf  S/o Mr. XYZ &amp; Mrs. PQR Roll No. 23652141 Regd.No. 7141-14-000 has been a bonafide student of B.Tech. (Mechanical Engineering) during the session 2014-2018. He has successfully completed all the requirements for the award of degree in the month of June 2018. The details of SGPA (Semester Grade Point Average) &amp; CGPA (Cumulative Grade Point Average) obtained by the student are as under:-</v>
      </c>
      <c r="B9" s="87"/>
      <c r="C9" s="87"/>
      <c r="D9" s="87"/>
      <c r="E9" s="87"/>
      <c r="F9" s="87"/>
      <c r="G9" s="87"/>
    </row>
    <row r="10" spans="1:7" x14ac:dyDescent="0.25">
      <c r="A10" s="50"/>
      <c r="B10" s="50"/>
      <c r="C10" s="50"/>
      <c r="D10" s="51"/>
      <c r="E10" s="51"/>
      <c r="F10" s="51"/>
      <c r="G10" s="51"/>
    </row>
    <row r="11" spans="1:7" x14ac:dyDescent="0.25">
      <c r="A11" s="50"/>
      <c r="B11" s="50"/>
      <c r="C11" s="56" t="s">
        <v>173</v>
      </c>
      <c r="D11" s="56" t="s">
        <v>174</v>
      </c>
      <c r="E11" s="56" t="s">
        <v>175</v>
      </c>
      <c r="F11" s="51"/>
      <c r="G11" s="51"/>
    </row>
    <row r="12" spans="1:7" x14ac:dyDescent="0.25">
      <c r="A12" s="50"/>
      <c r="B12" s="50"/>
      <c r="C12" s="57">
        <v>1</v>
      </c>
      <c r="D12" s="58">
        <f ca="1">INDIRECT(CONCATENATE(C12,"!","D32"))</f>
        <v>8.0697674418604652</v>
      </c>
      <c r="E12" s="58">
        <f ca="1">INDIRECT(CONCATENATE(C12,"!","D33"))</f>
        <v>8.0697674418604652</v>
      </c>
      <c r="F12" s="51"/>
      <c r="G12" s="51"/>
    </row>
    <row r="13" spans="1:7" x14ac:dyDescent="0.25">
      <c r="A13" s="50"/>
      <c r="B13" s="50"/>
      <c r="C13" s="57">
        <v>2</v>
      </c>
      <c r="D13" s="58">
        <f t="shared" ref="D13:D19" ca="1" si="0">INDIRECT(CONCATENATE(C13,"!","D32"))</f>
        <v>7.8510638297872344</v>
      </c>
      <c r="E13" s="58">
        <f t="shared" ref="E13:E19" ca="1" si="1">INDIRECT(CONCATENATE(C13,"!","D33"))</f>
        <v>7.9555555555555557</v>
      </c>
      <c r="F13" s="51"/>
      <c r="G13" s="51"/>
    </row>
    <row r="14" spans="1:7" x14ac:dyDescent="0.25">
      <c r="A14" s="50"/>
      <c r="B14" s="50"/>
      <c r="C14" s="59">
        <v>3</v>
      </c>
      <c r="D14" s="58">
        <f t="shared" ca="1" si="0"/>
        <v>7.604166666666667</v>
      </c>
      <c r="E14" s="58">
        <f t="shared" ca="1" si="1"/>
        <v>7.833333333333333</v>
      </c>
      <c r="F14" s="51"/>
      <c r="G14" s="51"/>
    </row>
    <row r="15" spans="1:7" x14ac:dyDescent="0.25">
      <c r="A15" s="50"/>
      <c r="B15" s="50"/>
      <c r="C15" s="57">
        <v>4</v>
      </c>
      <c r="D15" s="58">
        <f t="shared" ca="1" si="0"/>
        <v>6.625</v>
      </c>
      <c r="E15" s="58">
        <f t="shared" ca="1" si="1"/>
        <v>7.521505376344086</v>
      </c>
      <c r="F15" s="51"/>
      <c r="G15" s="51"/>
    </row>
    <row r="16" spans="1:7" x14ac:dyDescent="0.25">
      <c r="A16" s="50"/>
      <c r="B16" s="50"/>
      <c r="C16" s="57">
        <v>5</v>
      </c>
      <c r="D16" s="58">
        <f t="shared" ca="1" si="0"/>
        <v>7.3166666666666664</v>
      </c>
      <c r="E16" s="58">
        <f t="shared" ca="1" si="1"/>
        <v>7.4715447154471546</v>
      </c>
      <c r="F16" s="51"/>
      <c r="G16" s="51"/>
    </row>
    <row r="17" spans="1:7" x14ac:dyDescent="0.25">
      <c r="A17" s="50"/>
      <c r="B17" s="50"/>
      <c r="C17" s="57">
        <v>6</v>
      </c>
      <c r="D17" s="58">
        <f t="shared" ca="1" si="0"/>
        <v>7.791666666666667</v>
      </c>
      <c r="E17" s="58">
        <f t="shared" ca="1" si="1"/>
        <v>7.5238095238095237</v>
      </c>
      <c r="F17" s="51"/>
      <c r="G17" s="51"/>
    </row>
    <row r="18" spans="1:7" x14ac:dyDescent="0.25">
      <c r="A18" s="50"/>
      <c r="B18" s="50"/>
      <c r="C18" s="57">
        <v>7</v>
      </c>
      <c r="D18" s="58">
        <f t="shared" ca="1" si="0"/>
        <v>7.604166666666667</v>
      </c>
      <c r="E18" s="58">
        <f t="shared" ca="1" si="1"/>
        <v>7.5350877192982457</v>
      </c>
      <c r="F18" s="51"/>
      <c r="G18" s="51"/>
    </row>
    <row r="19" spans="1:7" x14ac:dyDescent="0.25">
      <c r="A19" s="50"/>
      <c r="B19" s="50"/>
      <c r="C19" s="57">
        <v>8</v>
      </c>
      <c r="D19" s="58">
        <f t="shared" ca="1" si="0"/>
        <v>9</v>
      </c>
      <c r="E19" s="58">
        <f t="shared" ca="1" si="1"/>
        <v>7.6884816753926701</v>
      </c>
      <c r="F19" s="51"/>
      <c r="G19" s="51"/>
    </row>
    <row r="20" spans="1:7" x14ac:dyDescent="0.25">
      <c r="A20" s="50"/>
      <c r="B20" s="50"/>
      <c r="C20" s="55" t="s">
        <v>176</v>
      </c>
      <c r="D20" s="61" t="str">
        <f ca="1">CONCATENATE(ROUND(E19,2)," (10 Points Scale)")</f>
        <v>7.69 (10 Points Scale)</v>
      </c>
      <c r="E20" s="60"/>
      <c r="F20" s="51"/>
      <c r="G20" s="51"/>
    </row>
    <row r="21" spans="1:7" x14ac:dyDescent="0.25">
      <c r="A21" s="50"/>
      <c r="B21" s="50"/>
      <c r="C21" s="50"/>
      <c r="D21" s="51"/>
      <c r="E21" s="51"/>
      <c r="F21" s="51"/>
      <c r="G21" s="51"/>
    </row>
    <row r="22" spans="1:7" ht="30" customHeight="1" x14ac:dyDescent="0.25">
      <c r="A22" s="87" t="s">
        <v>480</v>
      </c>
      <c r="B22" s="87"/>
      <c r="C22" s="87"/>
      <c r="D22" s="87"/>
      <c r="E22" s="87"/>
      <c r="F22" s="87"/>
      <c r="G22" s="87"/>
    </row>
    <row r="23" spans="1:7" x14ac:dyDescent="0.25">
      <c r="A23" s="50"/>
      <c r="B23" s="50"/>
      <c r="C23" s="50"/>
      <c r="D23" s="51"/>
      <c r="E23" s="51"/>
      <c r="F23" s="51"/>
      <c r="G23" s="51"/>
    </row>
    <row r="24" spans="1:7" x14ac:dyDescent="0.25">
      <c r="A24" s="50"/>
      <c r="B24" s="50"/>
      <c r="C24" s="50"/>
      <c r="D24" s="51"/>
      <c r="E24" s="51"/>
      <c r="F24" s="51"/>
      <c r="G24" s="51"/>
    </row>
    <row r="25" spans="1:7" x14ac:dyDescent="0.25">
      <c r="A25" s="50"/>
      <c r="B25" s="50"/>
      <c r="C25" s="50"/>
      <c r="D25" s="51"/>
      <c r="E25" s="51"/>
      <c r="F25" s="51"/>
      <c r="G25" s="51"/>
    </row>
    <row r="26" spans="1:7" x14ac:dyDescent="0.25">
      <c r="A26" s="50"/>
      <c r="B26" s="50"/>
      <c r="C26" s="50"/>
      <c r="D26" s="51"/>
      <c r="E26" s="51"/>
      <c r="F26" s="51"/>
      <c r="G26" s="51"/>
    </row>
    <row r="27" spans="1:7" x14ac:dyDescent="0.25">
      <c r="A27" s="51"/>
      <c r="B27" s="50"/>
      <c r="C27" s="50"/>
      <c r="D27" s="51"/>
      <c r="F27" s="51"/>
      <c r="G27" s="80" t="s">
        <v>449</v>
      </c>
    </row>
    <row r="28" spans="1:7" x14ac:dyDescent="0.25">
      <c r="A28" s="26"/>
      <c r="D28" s="1"/>
      <c r="E28" s="1"/>
      <c r="F28" s="1"/>
      <c r="G28" s="1"/>
    </row>
    <row r="29" spans="1:7" x14ac:dyDescent="0.25">
      <c r="D29" s="1"/>
      <c r="E29" s="1"/>
      <c r="F29" s="1"/>
      <c r="G29" s="1"/>
    </row>
    <row r="30" spans="1:7" x14ac:dyDescent="0.25">
      <c r="D30" s="1"/>
      <c r="E30" s="1"/>
      <c r="F30" s="1"/>
      <c r="G30" s="1"/>
    </row>
    <row r="31" spans="1:7" x14ac:dyDescent="0.25">
      <c r="D31" s="1"/>
      <c r="E31" s="1"/>
      <c r="F31" s="1"/>
      <c r="G31" s="1"/>
    </row>
    <row r="32" spans="1:7" x14ac:dyDescent="0.25">
      <c r="D32" s="1"/>
      <c r="E32" s="1"/>
      <c r="F32" s="1"/>
      <c r="G32" s="1"/>
    </row>
  </sheetData>
  <mergeCells count="5">
    <mergeCell ref="A1:G1"/>
    <mergeCell ref="A2:G2"/>
    <mergeCell ref="A4:G4"/>
    <mergeCell ref="A9:G9"/>
    <mergeCell ref="A22:G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1</vt:lpstr>
      <vt:lpstr>2</vt:lpstr>
      <vt:lpstr>3</vt:lpstr>
      <vt:lpstr>4</vt:lpstr>
      <vt:lpstr>5</vt:lpstr>
      <vt:lpstr>6</vt:lpstr>
      <vt:lpstr>7</vt:lpstr>
      <vt:lpstr>8</vt:lpstr>
      <vt:lpstr>Provisional_Degree</vt:lpstr>
      <vt:lpstr>Subject_5_sem</vt:lpstr>
      <vt:lpstr>'1'!Print_Area</vt:lpstr>
      <vt:lpstr>'2'!Print_Area</vt:lpstr>
      <vt:lpstr>'3'!Print_Area</vt:lpstr>
      <vt:lpstr>'4'!Print_Area</vt:lpstr>
      <vt:lpstr>'5'!Print_Area</vt:lpstr>
      <vt:lpstr>'6'!Print_Area</vt:lpstr>
      <vt:lpstr>'7'!Print_Area</vt:lpstr>
      <vt:lpstr>'8'!Print_Area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UCC_F028</dc:creator>
  <cp:lastModifiedBy>sony</cp:lastModifiedBy>
  <cp:lastPrinted>2018-08-27T09:54:41Z</cp:lastPrinted>
  <dcterms:created xsi:type="dcterms:W3CDTF">2018-08-23T04:36:46Z</dcterms:created>
  <dcterms:modified xsi:type="dcterms:W3CDTF">2018-08-28T07:28:58Z</dcterms:modified>
</cp:coreProperties>
</file>