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bookViews>
  <sheets>
    <sheet name="1" sheetId="1" r:id="rId1"/>
    <sheet name="2" sheetId="2" r:id="rId2"/>
    <sheet name="3" sheetId="3" r:id="rId3"/>
    <sheet name="4" sheetId="4" r:id="rId4"/>
    <sheet name="5" sheetId="5" r:id="rId5"/>
    <sheet name="6" sheetId="6" r:id="rId6"/>
    <sheet name="7" sheetId="7" r:id="rId7"/>
    <sheet name="8" sheetId="8" r:id="rId8"/>
    <sheet name="Provisional_Degree" sheetId="9" r:id="rId9"/>
  </sheets>
  <definedNames>
    <definedName name="_xlnm.Print_Area" localSheetId="0">'1'!$A$1:$G$40</definedName>
    <definedName name="_xlnm.Print_Area" localSheetId="1">'2'!$A$1:$G$38</definedName>
    <definedName name="_xlnm.Print_Area" localSheetId="2">'3'!$A$1:$G$39</definedName>
    <definedName name="_xlnm.Print_Area" localSheetId="3">'4'!$A$1:$G$40</definedName>
    <definedName name="_xlnm.Print_Area" localSheetId="4">'5'!$A$1:$G$39</definedName>
    <definedName name="_xlnm.Print_Area" localSheetId="5">'6'!$A$1:$G$38</definedName>
    <definedName name="_xlnm.Print_Area" localSheetId="6">'7'!$A$1:$G$38</definedName>
    <definedName name="_xlnm.Print_Area" localSheetId="7">'8'!$A$1:$G$37</definedName>
    <definedName name="_xlnm.Print_Area" localSheetId="8">Provisional_Degree!$A$1:$G$27</definedName>
  </definedNames>
  <calcPr calcId="145621"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8" l="1"/>
  <c r="G22" i="8"/>
  <c r="G21" i="8"/>
  <c r="G20" i="8"/>
  <c r="G19" i="8"/>
  <c r="G18" i="8"/>
  <c r="G17" i="8"/>
  <c r="G16" i="8"/>
  <c r="G15" i="8"/>
  <c r="G14" i="8"/>
  <c r="G23" i="7"/>
  <c r="G22" i="7"/>
  <c r="G21" i="7"/>
  <c r="G20" i="7"/>
  <c r="G19" i="7"/>
  <c r="G18" i="7"/>
  <c r="G17" i="7"/>
  <c r="G16" i="7"/>
  <c r="G15" i="7"/>
  <c r="G14" i="7"/>
  <c r="G23" i="6"/>
  <c r="G22" i="6"/>
  <c r="G21" i="6"/>
  <c r="G20" i="6"/>
  <c r="G19" i="6"/>
  <c r="G18" i="6"/>
  <c r="G17" i="6"/>
  <c r="G16" i="6"/>
  <c r="G15" i="6"/>
  <c r="G14" i="6"/>
  <c r="G24" i="5"/>
  <c r="G23" i="5"/>
  <c r="G22" i="5"/>
  <c r="G21" i="5"/>
  <c r="G20" i="5"/>
  <c r="G19" i="5"/>
  <c r="G18" i="5"/>
  <c r="G17" i="5"/>
  <c r="G16" i="5"/>
  <c r="G15" i="5"/>
  <c r="G14" i="5"/>
  <c r="G23" i="4"/>
  <c r="G22" i="4"/>
  <c r="G21" i="4"/>
  <c r="G20" i="4"/>
  <c r="G19" i="4"/>
  <c r="G18" i="4"/>
  <c r="G17" i="4"/>
  <c r="G16" i="4"/>
  <c r="G15" i="4"/>
  <c r="G14" i="4"/>
  <c r="G23" i="3"/>
  <c r="G22" i="3"/>
  <c r="G21" i="3"/>
  <c r="G20" i="3"/>
  <c r="G19" i="3"/>
  <c r="G18" i="3"/>
  <c r="G17" i="3"/>
  <c r="G16" i="3"/>
  <c r="G15" i="3"/>
  <c r="G14" i="3"/>
  <c r="G23" i="2"/>
  <c r="G22" i="2"/>
  <c r="G21" i="2"/>
  <c r="G20" i="2"/>
  <c r="G19" i="2"/>
  <c r="G18" i="2"/>
  <c r="G17" i="2"/>
  <c r="G16" i="2"/>
  <c r="G15" i="2"/>
  <c r="G14" i="2"/>
  <c r="G23" i="1"/>
  <c r="G22" i="1"/>
  <c r="G21" i="1"/>
  <c r="G20" i="1"/>
  <c r="G19" i="1"/>
  <c r="G18" i="1"/>
  <c r="G17" i="1"/>
  <c r="G16" i="1"/>
  <c r="G15" i="1"/>
  <c r="G14" i="1"/>
  <c r="D8" i="9" l="1"/>
  <c r="D7" i="9"/>
  <c r="D6" i="9"/>
  <c r="A8" i="9"/>
  <c r="A7" i="9"/>
  <c r="A6" i="9"/>
  <c r="F8" i="8" l="1"/>
  <c r="C8" i="8"/>
  <c r="F7" i="8"/>
  <c r="C7" i="8"/>
  <c r="F6" i="8"/>
  <c r="C6" i="8"/>
  <c r="F8" i="7"/>
  <c r="C8" i="7"/>
  <c r="F7" i="7"/>
  <c r="C7" i="7"/>
  <c r="F6" i="7"/>
  <c r="C6" i="7"/>
  <c r="F8" i="6"/>
  <c r="C8" i="6"/>
  <c r="F7" i="6"/>
  <c r="C7" i="6"/>
  <c r="F6" i="6"/>
  <c r="C6" i="6"/>
  <c r="F8" i="5"/>
  <c r="C8" i="5"/>
  <c r="F7" i="5"/>
  <c r="C7" i="5"/>
  <c r="F6" i="5"/>
  <c r="C6" i="5"/>
  <c r="F8" i="4"/>
  <c r="C8" i="4"/>
  <c r="F7" i="4"/>
  <c r="C7" i="4"/>
  <c r="F6" i="4"/>
  <c r="C6" i="4"/>
  <c r="F8" i="3"/>
  <c r="C8" i="3"/>
  <c r="F7" i="3"/>
  <c r="C7" i="3"/>
  <c r="F6" i="3"/>
  <c r="C6" i="3"/>
  <c r="F8" i="2"/>
  <c r="F7" i="2"/>
  <c r="F6" i="2"/>
  <c r="C8" i="2"/>
  <c r="C7" i="2"/>
  <c r="C6" i="2"/>
  <c r="D27" i="8" l="1"/>
  <c r="F14" i="8"/>
  <c r="D26" i="8" s="1"/>
  <c r="D27" i="7"/>
  <c r="F22" i="7"/>
  <c r="F21" i="7"/>
  <c r="F20" i="7"/>
  <c r="F19" i="7"/>
  <c r="F18" i="7"/>
  <c r="F17" i="7"/>
  <c r="F16" i="7"/>
  <c r="F15" i="7"/>
  <c r="F14" i="7"/>
  <c r="D26" i="7" s="1"/>
  <c r="D27" i="6"/>
  <c r="F22" i="6"/>
  <c r="F21" i="6"/>
  <c r="F20" i="6"/>
  <c r="F19" i="6"/>
  <c r="F18" i="6"/>
  <c r="F17" i="6"/>
  <c r="F16" i="6"/>
  <c r="F15" i="6"/>
  <c r="F14" i="6"/>
  <c r="D27" i="5"/>
  <c r="F24" i="5"/>
  <c r="F22" i="5"/>
  <c r="F21" i="5"/>
  <c r="F20" i="5"/>
  <c r="F19" i="5"/>
  <c r="F18" i="5"/>
  <c r="F17" i="5"/>
  <c r="F16" i="5"/>
  <c r="F15" i="5"/>
  <c r="F14" i="5"/>
  <c r="D27" i="4"/>
  <c r="F23" i="4"/>
  <c r="F22" i="4"/>
  <c r="F21" i="4"/>
  <c r="F20" i="4"/>
  <c r="F19" i="4"/>
  <c r="F18" i="4"/>
  <c r="F17" i="4"/>
  <c r="F16" i="4"/>
  <c r="F15" i="4"/>
  <c r="F14" i="4"/>
  <c r="D27" i="3"/>
  <c r="F23" i="3"/>
  <c r="F22" i="3"/>
  <c r="F21" i="3"/>
  <c r="F20" i="3"/>
  <c r="F19" i="3"/>
  <c r="F18" i="3"/>
  <c r="F17" i="3"/>
  <c r="F16" i="3"/>
  <c r="F15" i="3"/>
  <c r="F14" i="3"/>
  <c r="D27" i="2"/>
  <c r="F22" i="2"/>
  <c r="F21" i="2"/>
  <c r="F20" i="2"/>
  <c r="F19" i="2"/>
  <c r="F18" i="2"/>
  <c r="F17" i="2"/>
  <c r="F16" i="2"/>
  <c r="F15" i="2"/>
  <c r="F14" i="2"/>
  <c r="D30" i="2"/>
  <c r="D11" i="3" s="1"/>
  <c r="D27" i="1"/>
  <c r="D30" i="1" s="1"/>
  <c r="D11" i="2" s="1"/>
  <c r="F22" i="1"/>
  <c r="F21" i="1"/>
  <c r="F20" i="1"/>
  <c r="F19" i="1"/>
  <c r="F18" i="1"/>
  <c r="F17" i="1"/>
  <c r="F16" i="1"/>
  <c r="F15" i="1"/>
  <c r="F14" i="1"/>
  <c r="A9" i="9" l="1"/>
  <c r="D30" i="3"/>
  <c r="D11" i="4" s="1"/>
  <c r="D30" i="4" s="1"/>
  <c r="D11" i="5" s="1"/>
  <c r="D30" i="5" s="1"/>
  <c r="D32" i="8"/>
  <c r="D32" i="7"/>
  <c r="D26" i="6"/>
  <c r="D26" i="5"/>
  <c r="D26" i="4"/>
  <c r="D32" i="4" s="1"/>
  <c r="D26" i="3"/>
  <c r="D26" i="2"/>
  <c r="D26" i="1"/>
  <c r="D19" i="9"/>
  <c r="D18" i="9"/>
  <c r="D15" i="9"/>
  <c r="D11" i="6" l="1"/>
  <c r="D30" i="6" s="1"/>
  <c r="D11" i="7" s="1"/>
  <c r="D30" i="7" s="1"/>
  <c r="D32" i="6"/>
  <c r="D32" i="5"/>
  <c r="D32" i="3"/>
  <c r="D32" i="2"/>
  <c r="D32" i="1"/>
  <c r="D29" i="1"/>
  <c r="D17" i="9"/>
  <c r="D16" i="9"/>
  <c r="D14" i="9"/>
  <c r="D13" i="9"/>
  <c r="D12" i="9"/>
  <c r="D11" i="8" l="1"/>
  <c r="D30" i="8" s="1"/>
  <c r="D33" i="1"/>
  <c r="D10" i="2"/>
  <c r="D29" i="2" s="1"/>
  <c r="E12" i="9"/>
  <c r="D12" i="2" l="1"/>
  <c r="D33" i="2"/>
  <c r="D10" i="3"/>
  <c r="D29" i="3" s="1"/>
  <c r="E13" i="9"/>
  <c r="D33" i="3" l="1"/>
  <c r="D10" i="4"/>
  <c r="D29" i="4" s="1"/>
  <c r="D12" i="3"/>
  <c r="E14" i="9"/>
  <c r="D33" i="4" l="1"/>
  <c r="D10" i="5"/>
  <c r="D29" i="5" s="1"/>
  <c r="D12" i="4"/>
  <c r="E15" i="9"/>
  <c r="D33" i="5" l="1"/>
  <c r="D10" i="6"/>
  <c r="D29" i="6" s="1"/>
  <c r="D12" i="5"/>
  <c r="E16" i="9"/>
  <c r="D12" i="6" l="1"/>
  <c r="D33" i="6"/>
  <c r="D10" i="7"/>
  <c r="D29" i="7" s="1"/>
  <c r="E17" i="9"/>
  <c r="D33" i="7" l="1"/>
  <c r="D10" i="8"/>
  <c r="D29" i="8" s="1"/>
  <c r="D33" i="8" s="1"/>
  <c r="D12" i="7"/>
  <c r="E19" i="9"/>
  <c r="E18" i="9"/>
  <c r="D20" i="9" l="1"/>
  <c r="D12" i="8"/>
</calcChain>
</file>

<file path=xl/sharedStrings.xml><?xml version="1.0" encoding="utf-8"?>
<sst xmlns="http://schemas.openxmlformats.org/spreadsheetml/2006/main" count="652" uniqueCount="202">
  <si>
    <t>Name of Candidate:</t>
  </si>
  <si>
    <t>ABC</t>
  </si>
  <si>
    <t>Roll No.:</t>
  </si>
  <si>
    <t>Father's Name:</t>
  </si>
  <si>
    <t>XYZ</t>
  </si>
  <si>
    <t>Registration No.:</t>
  </si>
  <si>
    <t>7141-14-000</t>
  </si>
  <si>
    <t>Mother's Name:</t>
  </si>
  <si>
    <t>PQR</t>
  </si>
  <si>
    <t>Batch:</t>
  </si>
  <si>
    <t>2014-2018</t>
  </si>
  <si>
    <t>Previous Grade Points</t>
  </si>
  <si>
    <t>Previous Credits</t>
  </si>
  <si>
    <t>Previous CGPA</t>
  </si>
  <si>
    <t>S. No.</t>
  </si>
  <si>
    <t>Sub Code</t>
  </si>
  <si>
    <t>Subject Name</t>
  </si>
  <si>
    <t>Credits</t>
  </si>
  <si>
    <t>Grade</t>
  </si>
  <si>
    <t>Grade Value</t>
  </si>
  <si>
    <t>Grade Points</t>
  </si>
  <si>
    <t>CPE 101</t>
  </si>
  <si>
    <t>Computer Programming</t>
  </si>
  <si>
    <t>B+</t>
  </si>
  <si>
    <t>ECE 101</t>
  </si>
  <si>
    <t>Basic Electrical Engineering</t>
  </si>
  <si>
    <t>A+</t>
  </si>
  <si>
    <t>MCE 102</t>
  </si>
  <si>
    <t>Manufacturing Processes</t>
  </si>
  <si>
    <t>A</t>
  </si>
  <si>
    <t>BAS 101</t>
  </si>
  <si>
    <t>Applied Physics – I</t>
  </si>
  <si>
    <t>BAS 102</t>
  </si>
  <si>
    <t>Applied Mathematics – I</t>
  </si>
  <si>
    <t>CPE 151</t>
  </si>
  <si>
    <t>Computer Programming Lab</t>
  </si>
  <si>
    <t>BAS 151</t>
  </si>
  <si>
    <t>Applied Physics - I Lab</t>
  </si>
  <si>
    <t>MCE 152</t>
  </si>
  <si>
    <t>Manufacturing Processes Lab</t>
  </si>
  <si>
    <t>ECE 153</t>
  </si>
  <si>
    <t>Electrical and Electronics Lab</t>
  </si>
  <si>
    <t>Grade Points in Current Semester</t>
  </si>
  <si>
    <t>Credits in Current Semester</t>
  </si>
  <si>
    <t>Total Grade Points Till Current Semester</t>
  </si>
  <si>
    <t>Total Credits Till Current Semester</t>
  </si>
  <si>
    <t>SGPA of Current Semester</t>
  </si>
  <si>
    <t>CGPA (after 2nd Semester)</t>
  </si>
  <si>
    <t>Marks</t>
  </si>
  <si>
    <t>Gr. Pt.</t>
  </si>
  <si>
    <t>O</t>
  </si>
  <si>
    <t>91-100</t>
  </si>
  <si>
    <t>Outstanding</t>
  </si>
  <si>
    <t>81-90</t>
  </si>
  <si>
    <t>Excellent</t>
  </si>
  <si>
    <t>71-80</t>
  </si>
  <si>
    <t>Very Good</t>
  </si>
  <si>
    <t>61-70</t>
  </si>
  <si>
    <t>Good</t>
  </si>
  <si>
    <t>B</t>
  </si>
  <si>
    <t>51-60</t>
  </si>
  <si>
    <t>Above Average</t>
  </si>
  <si>
    <t>C</t>
  </si>
  <si>
    <t>41-50</t>
  </si>
  <si>
    <t>Average</t>
  </si>
  <si>
    <t>D</t>
  </si>
  <si>
    <t>Fail</t>
  </si>
  <si>
    <t>F</t>
  </si>
  <si>
    <t>Detain</t>
  </si>
  <si>
    <t>Detained</t>
  </si>
  <si>
    <t>HSS 101</t>
  </si>
  <si>
    <t>Communication Skills</t>
  </si>
  <si>
    <t>ECE 102</t>
  </si>
  <si>
    <t>Basic Electronics Engineering</t>
  </si>
  <si>
    <t>BAS 103</t>
  </si>
  <si>
    <t>Applied Chemistry</t>
  </si>
  <si>
    <t xml:space="preserve">BAS 104 </t>
  </si>
  <si>
    <t xml:space="preserve">Applied Physics – II  </t>
  </si>
  <si>
    <t>BAS 105</t>
  </si>
  <si>
    <t>Applied Mathematics – II</t>
  </si>
  <si>
    <t>HSS 151</t>
  </si>
  <si>
    <t>Communication Skills Lab</t>
  </si>
  <si>
    <t>MCE 151</t>
  </si>
  <si>
    <t>Engineering Graphics</t>
  </si>
  <si>
    <t>BAS 153</t>
  </si>
  <si>
    <t>Applied Chemistry Lab</t>
  </si>
  <si>
    <t>BAS 154</t>
  </si>
  <si>
    <t xml:space="preserve">Applied Physics – II Lab </t>
  </si>
  <si>
    <t>BAS 201</t>
  </si>
  <si>
    <t>BAS 251</t>
  </si>
  <si>
    <t>CGPA (after 3rd Semester)</t>
  </si>
  <si>
    <t>HSS 201</t>
  </si>
  <si>
    <t>ECE 205</t>
  </si>
  <si>
    <t>CGPA (after 4th Semester)</t>
  </si>
  <si>
    <t>CPE 256</t>
  </si>
  <si>
    <t>STG 351</t>
  </si>
  <si>
    <t>Summer Training</t>
  </si>
  <si>
    <t>CGPA (after 5th Semester)</t>
  </si>
  <si>
    <t>CGPA (after 6th Semester)</t>
  </si>
  <si>
    <t>CGPA (after 7th Semester)</t>
  </si>
  <si>
    <t>PRJ-451</t>
  </si>
  <si>
    <t>CGPA (after 8th Semester)</t>
  </si>
  <si>
    <t>PROVISIONAL –CUM-CHARACTER CERTIFICATE</t>
  </si>
  <si>
    <t>Ref. No.:</t>
  </si>
  <si>
    <t>………………………….</t>
  </si>
  <si>
    <t>Dated:</t>
  </si>
  <si>
    <t>Semester</t>
  </si>
  <si>
    <t>SGPA</t>
  </si>
  <si>
    <t>CGPA</t>
  </si>
  <si>
    <t>Overall CGPA:</t>
  </si>
  <si>
    <t>Punjabi</t>
  </si>
  <si>
    <t>Digital Electronic Circuits</t>
  </si>
  <si>
    <t>Digital Electronic Circuits Lab</t>
  </si>
  <si>
    <t>Open Elective</t>
  </si>
  <si>
    <t>Electronic Devices</t>
  </si>
  <si>
    <t>Electrical and Electronic Instrumentation</t>
  </si>
  <si>
    <t>Management Practices &amp; Organizational Behaviour</t>
  </si>
  <si>
    <t>Measurement Science &amp; Techniques</t>
  </si>
  <si>
    <t>ECE 206</t>
  </si>
  <si>
    <t>Circuit Theory</t>
  </si>
  <si>
    <t>ECE 207</t>
  </si>
  <si>
    <t>Signals &amp; Systems</t>
  </si>
  <si>
    <t>ECE 208</t>
  </si>
  <si>
    <t>Antenna &amp; Wave Propagation</t>
  </si>
  <si>
    <t>ECE 209</t>
  </si>
  <si>
    <t>ECE 210</t>
  </si>
  <si>
    <t>Analog Electronic Circuits</t>
  </si>
  <si>
    <t>ECE 256</t>
  </si>
  <si>
    <t>ECE 259</t>
  </si>
  <si>
    <t>ECE 260</t>
  </si>
  <si>
    <t>ECE 302</t>
  </si>
  <si>
    <t>Analog Communication Systems</t>
  </si>
  <si>
    <t>ECE 303</t>
  </si>
  <si>
    <t>Micro Processor &amp; Applications</t>
  </si>
  <si>
    <t>ECE 304</t>
  </si>
  <si>
    <t>Digital System Design</t>
  </si>
  <si>
    <t>ECE 305</t>
  </si>
  <si>
    <t>Linear Integrated Circuits &amp; Applications</t>
  </si>
  <si>
    <t>ECE 306</t>
  </si>
  <si>
    <t>Control Engineering</t>
  </si>
  <si>
    <t>ECE 352</t>
  </si>
  <si>
    <t>ECE 353</t>
  </si>
  <si>
    <t>ECE 354</t>
  </si>
  <si>
    <t>Digital System Design* Lab</t>
  </si>
  <si>
    <t>ECE 307</t>
  </si>
  <si>
    <t>ECE 308</t>
  </si>
  <si>
    <t>Digital Communication Systems</t>
  </si>
  <si>
    <t>ECE 310</t>
  </si>
  <si>
    <t>Microelectronics</t>
  </si>
  <si>
    <t>ECE 317</t>
  </si>
  <si>
    <t>Optical Fiber Communication</t>
  </si>
  <si>
    <t>ECE 357</t>
  </si>
  <si>
    <t>ECE 358</t>
  </si>
  <si>
    <t>ECE 367</t>
  </si>
  <si>
    <t>Optical Fiber Communication Lab</t>
  </si>
  <si>
    <t>DEPARTMENT OF ELECTRONICS AND COMMUNICATION ENGINEERING</t>
  </si>
  <si>
    <t>(HEAD -ELECTRONICS AND COMMUNICATION ENGG.)</t>
  </si>
  <si>
    <t>(HEAD - ELECTRONICS AND COMMUNICATION ENGG.)</t>
  </si>
  <si>
    <t>ECE 201</t>
  </si>
  <si>
    <t>ECE 202</t>
  </si>
  <si>
    <t>ECE 203</t>
  </si>
  <si>
    <t>Electro-Magnetic Field Theory</t>
  </si>
  <si>
    <t xml:space="preserve">CPE 206 </t>
  </si>
  <si>
    <t>Visual Programming Using VB.NET</t>
  </si>
  <si>
    <t xml:space="preserve"> Numerical Methods &amp; applications</t>
  </si>
  <si>
    <t>ECE 251</t>
  </si>
  <si>
    <t>Environment &amp; Road Safety Awareness</t>
  </si>
  <si>
    <t xml:space="preserve"> Visual Programming Using VB.NET Lab</t>
  </si>
  <si>
    <t xml:space="preserve"> Numerical Methods &amp; applications Lab</t>
  </si>
  <si>
    <t>Elective-1</t>
  </si>
  <si>
    <t>Elective-II</t>
  </si>
  <si>
    <t>Elective-III</t>
  </si>
  <si>
    <t>ECE 401</t>
  </si>
  <si>
    <t>ECE 402</t>
  </si>
  <si>
    <t>ECE 403</t>
  </si>
  <si>
    <t>ECE 404</t>
  </si>
  <si>
    <t>ECE 451</t>
  </si>
  <si>
    <t>ECE 452</t>
  </si>
  <si>
    <t>ECE 453</t>
  </si>
  <si>
    <t>Elective-IV</t>
  </si>
  <si>
    <t>Elective-V</t>
  </si>
  <si>
    <t>Project Semester (One Semester Training in Industry)</t>
  </si>
  <si>
    <t>Provisional Result of B. Tech. 1st Semester (Electronics &amp; Communication Engineering)</t>
  </si>
  <si>
    <t>PUNJABI UNIVERSITY, PATIALA</t>
  </si>
  <si>
    <t>Digital Signal Processing</t>
  </si>
  <si>
    <t>Digital Signal Processing lab</t>
  </si>
  <si>
    <t>Digital Communication Systems lab</t>
  </si>
  <si>
    <t>Microwave Engineering</t>
  </si>
  <si>
    <t>Power Electronics</t>
  </si>
  <si>
    <t>Wireless &amp; Mobile Communications</t>
  </si>
  <si>
    <t>Radar and TV Engineering</t>
  </si>
  <si>
    <t>Microwave Engineering lab</t>
  </si>
  <si>
    <t>Power Electronics lab</t>
  </si>
  <si>
    <t>Wireless &amp; Mobile Communications lab</t>
  </si>
  <si>
    <t xml:space="preserve"> Electronic Devices Lab</t>
  </si>
  <si>
    <t>Circuit Theory Lab</t>
  </si>
  <si>
    <t>Analog Electronic Circuits Lab</t>
  </si>
  <si>
    <t>Analog Communication Systems lab</t>
  </si>
  <si>
    <t>Micro Processor &amp; Applications lab</t>
  </si>
  <si>
    <t xml:space="preserve">         His/her moral character was found good during the above said period in the University.</t>
  </si>
  <si>
    <t>P</t>
  </si>
  <si>
    <t>Fair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</si>
</sst>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b/>
      <sz val="11"/>
      <color theme="1"/>
      <name val="Calibri"/>
      <family val="2"/>
      <scheme val="minor"/>
    </font>
    <font>
      <sz val="11"/>
      <color theme="0"/>
      <name val="Calibri"/>
      <family val="2"/>
      <scheme val="minor"/>
    </font>
    <font>
      <b/>
      <sz val="14"/>
      <color indexed="8"/>
      <name val="Calibri"/>
      <family val="2"/>
    </font>
    <font>
      <b/>
      <sz val="13"/>
      <color indexed="8"/>
      <name val="Calibri"/>
      <family val="2"/>
    </font>
    <font>
      <b/>
      <sz val="11"/>
      <color indexed="8"/>
      <name val="Calibri"/>
      <family val="2"/>
    </font>
    <font>
      <sz val="11"/>
      <color theme="1"/>
      <name val="Times New Roman"/>
      <family val="1"/>
    </font>
    <font>
      <sz val="11"/>
      <color indexed="8"/>
      <name val="Cambria"/>
      <family val="1"/>
    </font>
    <font>
      <b/>
      <sz val="10"/>
      <name val="Arial"/>
      <family val="2"/>
    </font>
    <font>
      <sz val="12"/>
      <color theme="1"/>
      <name val="Times New Roman"/>
      <family val="1"/>
    </font>
    <font>
      <sz val="12"/>
      <color theme="1"/>
      <name val="Calibri"/>
      <family val="2"/>
      <scheme val="minor"/>
    </font>
    <font>
      <sz val="12"/>
      <color rgb="FF000000"/>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1"/>
      <color indexed="8"/>
      <name val="Calibri"/>
      <family val="2"/>
      <scheme val="minor"/>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94">
    <xf numFmtId="0" fontId="0" fillId="0" borderId="0" xfId="0"/>
    <xf numFmtId="0" fontId="0" fillId="0" borderId="0" xfId="0" applyAlignment="1">
      <alignment horizontal="center"/>
    </xf>
    <xf numFmtId="0" fontId="0" fillId="0" borderId="0" xfId="0" applyAlignment="1">
      <alignment horizontal="right"/>
    </xf>
    <xf numFmtId="17" fontId="0" fillId="0" borderId="0" xfId="0" applyNumberFormat="1" applyAlignment="1">
      <alignment horizontal="left"/>
    </xf>
    <xf numFmtId="0" fontId="0" fillId="0" borderId="1" xfId="0" applyBorder="1"/>
    <xf numFmtId="0" fontId="0" fillId="0" borderId="1" xfId="0" applyBorder="1" applyAlignment="1">
      <alignment horizontal="center"/>
    </xf>
    <xf numFmtId="0" fontId="0" fillId="0" borderId="2" xfId="0" applyBorder="1"/>
    <xf numFmtId="2" fontId="0" fillId="0" borderId="2" xfId="0" applyNumberForma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0" fillId="0" borderId="3" xfId="0" applyBorder="1" applyAlignment="1">
      <alignment horizontal="center"/>
    </xf>
    <xf numFmtId="0" fontId="6" fillId="0" borderId="1" xfId="0" applyFont="1" applyBorder="1" applyAlignment="1">
      <alignment horizontal="justify" vertical="center" wrapText="1"/>
    </xf>
    <xf numFmtId="0" fontId="0" fillId="0" borderId="4" xfId="0" applyBorder="1" applyAlignment="1">
      <alignment horizontal="center"/>
    </xf>
    <xf numFmtId="0" fontId="7" fillId="0" borderId="1" xfId="0" applyFont="1" applyBorder="1" applyAlignment="1">
      <alignment horizontal="center"/>
    </xf>
    <xf numFmtId="0" fontId="0" fillId="0" borderId="1" xfId="0" applyFill="1" applyBorder="1" applyAlignment="1">
      <alignment horizontal="center"/>
    </xf>
    <xf numFmtId="0" fontId="0" fillId="0" borderId="0" xfId="0" applyBorder="1"/>
    <xf numFmtId="0" fontId="0" fillId="0" borderId="0" xfId="0" applyFont="1" applyBorder="1" applyAlignment="1">
      <alignment wrapText="1"/>
    </xf>
    <xf numFmtId="0" fontId="0" fillId="0" borderId="0" xfId="0" applyFont="1" applyBorder="1" applyAlignment="1">
      <alignment horizontal="center"/>
    </xf>
    <xf numFmtId="0" fontId="5" fillId="0" borderId="0" xfId="0" applyFont="1" applyBorder="1" applyAlignment="1">
      <alignment horizontal="center" wrapText="1"/>
    </xf>
    <xf numFmtId="0" fontId="0" fillId="0" borderId="0" xfId="0" applyBorder="1" applyAlignment="1">
      <alignment horizontal="center"/>
    </xf>
    <xf numFmtId="0" fontId="0" fillId="0" borderId="0" xfId="0" applyFont="1" applyBorder="1" applyAlignment="1">
      <alignment horizontal="left"/>
    </xf>
    <xf numFmtId="0" fontId="0" fillId="0" borderId="0" xfId="0" applyBorder="1" applyAlignment="1">
      <alignment wrapText="1"/>
    </xf>
    <xf numFmtId="2" fontId="0" fillId="0" borderId="0" xfId="0" applyNumberFormat="1" applyFont="1" applyBorder="1" applyAlignment="1">
      <alignment horizontal="center"/>
    </xf>
    <xf numFmtId="0" fontId="5" fillId="0" borderId="0" xfId="0" applyFont="1" applyBorder="1" applyAlignment="1">
      <alignment horizontal="right"/>
    </xf>
    <xf numFmtId="2" fontId="0" fillId="0" borderId="0" xfId="0" applyNumberFormat="1" applyBorder="1" applyAlignment="1">
      <alignment horizontal="center"/>
    </xf>
    <xf numFmtId="0" fontId="5" fillId="0" borderId="0" xfId="0" applyFont="1"/>
    <xf numFmtId="0" fontId="8" fillId="2" borderId="1" xfId="0" applyFont="1" applyFill="1" applyBorder="1" applyAlignment="1">
      <alignment horizontal="center"/>
    </xf>
    <xf numFmtId="0" fontId="0" fillId="3" borderId="1" xfId="0" applyFill="1" applyBorder="1" applyAlignment="1">
      <alignment horizontal="center"/>
    </xf>
    <xf numFmtId="0" fontId="0" fillId="0" borderId="0" xfId="0" applyAlignment="1">
      <alignment horizontal="left"/>
    </xf>
    <xf numFmtId="2" fontId="0" fillId="0" borderId="1" xfId="0" applyNumberFormat="1" applyBorder="1" applyAlignment="1">
      <alignment horizontal="center"/>
    </xf>
    <xf numFmtId="0" fontId="9" fillId="0" borderId="1" xfId="0" applyFont="1" applyBorder="1" applyAlignment="1">
      <alignment horizontal="justify" vertical="center" wrapText="1"/>
    </xf>
    <xf numFmtId="164" fontId="9"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164" fontId="0" fillId="0" borderId="1" xfId="0" applyNumberForma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9" fillId="0" borderId="3"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3" xfId="0" applyFont="1" applyBorder="1" applyAlignment="1">
      <alignment vertical="center" wrapText="1"/>
    </xf>
    <xf numFmtId="0" fontId="0" fillId="0" borderId="3" xfId="0" applyFill="1" applyBorder="1" applyAlignment="1">
      <alignment horizontal="center"/>
    </xf>
    <xf numFmtId="0" fontId="4"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xf numFmtId="0" fontId="1" fillId="0" borderId="6" xfId="0" applyFont="1" applyBorder="1" applyAlignment="1">
      <alignment horizontal="center"/>
    </xf>
    <xf numFmtId="0" fontId="0" fillId="0" borderId="6" xfId="0" applyBorder="1" applyAlignment="1">
      <alignment horizontal="center"/>
    </xf>
    <xf numFmtId="2" fontId="0" fillId="0" borderId="6" xfId="0" applyNumberFormat="1" applyBorder="1" applyAlignment="1">
      <alignment horizontal="center"/>
    </xf>
    <xf numFmtId="0" fontId="0" fillId="0" borderId="6" xfId="0" applyFont="1" applyBorder="1" applyAlignment="1">
      <alignment horizontal="center"/>
    </xf>
    <xf numFmtId="0" fontId="1" fillId="0" borderId="7" xfId="0" applyFont="1" applyBorder="1" applyAlignment="1">
      <alignment horizontal="right"/>
    </xf>
    <xf numFmtId="2" fontId="1" fillId="0" borderId="7" xfId="0" applyNumberFormat="1" applyFont="1" applyBorder="1" applyAlignment="1">
      <alignment horizontal="left"/>
    </xf>
    <xf numFmtId="0" fontId="1" fillId="0" borderId="7" xfId="0" applyFont="1" applyBorder="1" applyAlignment="1">
      <alignment horizontal="left"/>
    </xf>
    <xf numFmtId="0" fontId="11" fillId="0" borderId="1" xfId="0" applyFont="1" applyBorder="1"/>
    <xf numFmtId="0" fontId="12" fillId="0" borderId="1" xfId="0" applyFont="1" applyBorder="1"/>
    <xf numFmtId="0" fontId="12" fillId="0" borderId="1" xfId="0" applyFont="1" applyBorder="1" applyAlignment="1">
      <alignment wrapText="1"/>
    </xf>
    <xf numFmtId="0" fontId="10" fillId="0" borderId="1" xfId="0" applyFont="1" applyBorder="1" applyAlignment="1">
      <alignment horizontal="justify" vertical="center" wrapText="1"/>
    </xf>
    <xf numFmtId="0" fontId="10" fillId="0" borderId="1" xfId="0" applyFont="1" applyBorder="1" applyAlignment="1">
      <alignment vertical="center" wrapText="1"/>
    </xf>
    <xf numFmtId="0" fontId="0" fillId="0" borderId="0" xfId="0" applyAlignment="1">
      <alignment horizontal="right"/>
    </xf>
    <xf numFmtId="0" fontId="0" fillId="0" borderId="3" xfId="0" applyFont="1" applyBorder="1" applyAlignment="1">
      <alignment horizontal="center"/>
    </xf>
    <xf numFmtId="0" fontId="0" fillId="0" borderId="3" xfId="0" applyFont="1" applyBorder="1" applyAlignment="1">
      <alignment horizontal="justify" vertical="center" wrapText="1"/>
    </xf>
    <xf numFmtId="164" fontId="0" fillId="0" borderId="1" xfId="0" applyNumberFormat="1" applyFont="1" applyBorder="1" applyAlignment="1">
      <alignment horizontal="center" vertical="center" wrapText="1"/>
    </xf>
    <xf numFmtId="0" fontId="0" fillId="0" borderId="4" xfId="0" applyFont="1" applyBorder="1" applyAlignment="1">
      <alignment horizontal="center"/>
    </xf>
    <xf numFmtId="0" fontId="13" fillId="0" borderId="1"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vertical="center" wrapText="1"/>
    </xf>
    <xf numFmtId="0" fontId="0" fillId="0" borderId="1" xfId="0" applyFont="1" applyFill="1" applyBorder="1" applyAlignment="1">
      <alignment horizontal="center"/>
    </xf>
    <xf numFmtId="0" fontId="0" fillId="0" borderId="5" xfId="0" applyFont="1" applyBorder="1"/>
    <xf numFmtId="0" fontId="0" fillId="0" borderId="5" xfId="0" applyFont="1" applyBorder="1" applyAlignment="1">
      <alignment horizontal="center"/>
    </xf>
    <xf numFmtId="0" fontId="14" fillId="0" borderId="0" xfId="0" applyFont="1" applyAlignment="1">
      <alignment horizontal="right"/>
    </xf>
    <xf numFmtId="0" fontId="14" fillId="0" borderId="0" xfId="0" applyFont="1"/>
    <xf numFmtId="0" fontId="11" fillId="0" borderId="1" xfId="0" applyFont="1" applyBorder="1" applyAlignment="1">
      <alignment wrapText="1"/>
    </xf>
    <xf numFmtId="164" fontId="0" fillId="0" borderId="1" xfId="0" applyNumberFormat="1" applyFont="1" applyBorder="1" applyAlignment="1">
      <alignment horizontal="center"/>
    </xf>
    <xf numFmtId="164" fontId="0" fillId="0" borderId="5" xfId="0" applyNumberFormat="1" applyFont="1" applyBorder="1" applyAlignment="1">
      <alignment horizont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1" xfId="0" applyFont="1" applyBorder="1" applyAlignment="1">
      <alignment horizontal="center" vertical="center"/>
    </xf>
    <xf numFmtId="0" fontId="13"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left"/>
    </xf>
    <xf numFmtId="0" fontId="10" fillId="0" borderId="1" xfId="0" applyFont="1" applyBorder="1" applyAlignment="1">
      <alignment horizontal="left" vertical="center" wrapText="1"/>
    </xf>
    <xf numFmtId="0" fontId="0" fillId="0" borderId="1" xfId="0" applyFont="1" applyBorder="1" applyAlignment="1">
      <alignment horizontal="center" vertical="center" wrapText="1"/>
    </xf>
    <xf numFmtId="0" fontId="12" fillId="0" borderId="1" xfId="0" applyFont="1" applyBorder="1" applyAlignment="1">
      <alignment horizontal="center"/>
    </xf>
    <xf numFmtId="0" fontId="10" fillId="0" borderId="1" xfId="0" applyFont="1" applyBorder="1" applyAlignment="1">
      <alignment horizontal="justify" wrapText="1"/>
    </xf>
    <xf numFmtId="0" fontId="11" fillId="0" borderId="1" xfId="0" applyFont="1" applyBorder="1" applyAlignment="1"/>
    <xf numFmtId="164" fontId="10" fillId="0" borderId="1" xfId="0" applyNumberFormat="1" applyFont="1" applyBorder="1" applyAlignment="1">
      <alignment horizontal="center" wrapText="1"/>
    </xf>
    <xf numFmtId="0" fontId="0" fillId="0" borderId="1" xfId="0" applyFont="1" applyBorder="1" applyAlignment="1"/>
    <xf numFmtId="0" fontId="5" fillId="0" borderId="0" xfId="0" applyFont="1" applyAlignment="1">
      <alignment horizontal="right"/>
    </xf>
    <xf numFmtId="164" fontId="0" fillId="0" borderId="1" xfId="0" applyNumberForma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14" fillId="0" borderId="0" xfId="0" applyFont="1" applyAlignment="1">
      <alignment horizontal="right"/>
    </xf>
    <xf numFmtId="0" fontId="10" fillId="0" borderId="0" xfId="0" applyFont="1" applyAlignment="1">
      <alignment wrapText="1"/>
    </xf>
    <xf numFmtId="164" fontId="0"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topLeftCell="A7" workbookViewId="0">
      <selection activeCell="G14" sqref="G14:G23"/>
    </sheetView>
  </sheetViews>
  <sheetFormatPr defaultRowHeight="15" x14ac:dyDescent="0.25"/>
  <cols>
    <col min="1" max="1" width="6.85546875" customWidth="1"/>
    <col min="2" max="2" width="9.7109375" customWidth="1"/>
    <col min="3" max="3" width="34.85546875" customWidth="1"/>
    <col min="5" max="5" width="7.85546875" customWidth="1"/>
    <col min="6" max="6" width="10.42578125" customWidth="1"/>
    <col min="7" max="7" width="9.7109375"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182</v>
      </c>
      <c r="B4" s="90"/>
      <c r="C4" s="90"/>
      <c r="D4" s="90"/>
      <c r="E4" s="90"/>
      <c r="F4" s="90"/>
      <c r="G4" s="90"/>
    </row>
    <row r="5" spans="1:7" x14ac:dyDescent="0.25">
      <c r="A5" s="1"/>
      <c r="B5" s="1"/>
      <c r="C5" s="1"/>
      <c r="D5" s="1"/>
      <c r="E5" s="1"/>
      <c r="F5" s="1"/>
      <c r="G5" s="1"/>
    </row>
    <row r="6" spans="1:7" ht="16.5" x14ac:dyDescent="0.3">
      <c r="A6" s="91" t="s">
        <v>0</v>
      </c>
      <c r="B6" s="91"/>
      <c r="C6" t="s">
        <v>1</v>
      </c>
      <c r="D6" s="1"/>
      <c r="E6" s="2" t="s">
        <v>2</v>
      </c>
      <c r="F6" s="30">
        <v>1234</v>
      </c>
      <c r="G6" s="1"/>
    </row>
    <row r="7" spans="1:7" ht="16.5" x14ac:dyDescent="0.3">
      <c r="A7" s="69"/>
      <c r="B7" s="69" t="s">
        <v>3</v>
      </c>
      <c r="C7" t="s">
        <v>4</v>
      </c>
      <c r="D7" s="1"/>
      <c r="E7" s="2" t="s">
        <v>5</v>
      </c>
      <c r="F7" s="30" t="s">
        <v>6</v>
      </c>
      <c r="G7" s="1"/>
    </row>
    <row r="8" spans="1:7" ht="16.5" x14ac:dyDescent="0.3">
      <c r="A8" s="70"/>
      <c r="B8" s="69" t="s">
        <v>7</v>
      </c>
      <c r="C8" t="s">
        <v>8</v>
      </c>
      <c r="D8" s="1"/>
      <c r="E8" s="2" t="s">
        <v>9</v>
      </c>
      <c r="F8" s="3" t="s">
        <v>10</v>
      </c>
      <c r="G8" s="1"/>
    </row>
    <row r="9" spans="1:7" x14ac:dyDescent="0.25">
      <c r="D9" s="1"/>
      <c r="E9" s="1"/>
      <c r="F9" s="1"/>
      <c r="G9" s="1"/>
    </row>
    <row r="10" spans="1:7" x14ac:dyDescent="0.25">
      <c r="C10" s="4" t="s">
        <v>11</v>
      </c>
      <c r="D10" s="88">
        <v>0</v>
      </c>
      <c r="E10" s="1"/>
      <c r="F10" s="1"/>
      <c r="G10" s="1"/>
    </row>
    <row r="11" spans="1:7" x14ac:dyDescent="0.25">
      <c r="C11" s="4" t="s">
        <v>12</v>
      </c>
      <c r="D11" s="88">
        <v>0</v>
      </c>
      <c r="E11" s="1"/>
      <c r="F11" s="1"/>
      <c r="G11" s="1"/>
    </row>
    <row r="12" spans="1:7" x14ac:dyDescent="0.25">
      <c r="C12" s="6" t="s">
        <v>13</v>
      </c>
      <c r="D12" s="7">
        <v>0</v>
      </c>
      <c r="E12" s="1"/>
      <c r="F12" s="1"/>
      <c r="G12" s="1"/>
    </row>
    <row r="13" spans="1:7" ht="30" x14ac:dyDescent="0.25">
      <c r="A13" s="8" t="s">
        <v>14</v>
      </c>
      <c r="B13" s="9" t="s">
        <v>15</v>
      </c>
      <c r="C13" s="10" t="s">
        <v>16</v>
      </c>
      <c r="D13" s="10" t="s">
        <v>17</v>
      </c>
      <c r="E13" s="11" t="s">
        <v>18</v>
      </c>
      <c r="F13" s="8" t="s">
        <v>19</v>
      </c>
      <c r="G13" s="8" t="s">
        <v>20</v>
      </c>
    </row>
    <row r="14" spans="1:7" ht="15" customHeight="1" x14ac:dyDescent="0.25">
      <c r="A14" s="59">
        <v>1</v>
      </c>
      <c r="B14" s="81" t="s">
        <v>21</v>
      </c>
      <c r="C14" s="60" t="s">
        <v>22</v>
      </c>
      <c r="D14" s="61">
        <v>3.5</v>
      </c>
      <c r="E14" s="62" t="s">
        <v>50</v>
      </c>
      <c r="F14" s="63">
        <f t="shared" ref="F14:F22" si="0">IF(E14="","",INDEX($C$46:$C$54,MATCH(E14,$A$46:$A$54,0)))</f>
        <v>10</v>
      </c>
      <c r="G14" s="93">
        <f>IF(F14="",0,D14*F14)</f>
        <v>35</v>
      </c>
    </row>
    <row r="15" spans="1:7" ht="15" customHeight="1" x14ac:dyDescent="0.25">
      <c r="A15" s="59">
        <v>2</v>
      </c>
      <c r="B15" s="81" t="s">
        <v>24</v>
      </c>
      <c r="C15" s="60" t="s">
        <v>25</v>
      </c>
      <c r="D15" s="61">
        <v>3.5</v>
      </c>
      <c r="E15" s="62" t="s">
        <v>50</v>
      </c>
      <c r="F15" s="63">
        <f t="shared" si="0"/>
        <v>10</v>
      </c>
      <c r="G15" s="93">
        <f t="shared" ref="G15:G23" si="1">IF(F15="",0,D15*F15)</f>
        <v>35</v>
      </c>
    </row>
    <row r="16" spans="1:7" ht="15" customHeight="1" x14ac:dyDescent="0.25">
      <c r="A16" s="59">
        <v>3</v>
      </c>
      <c r="B16" s="81" t="s">
        <v>27</v>
      </c>
      <c r="C16" s="60" t="s">
        <v>28</v>
      </c>
      <c r="D16" s="61">
        <v>3</v>
      </c>
      <c r="E16" s="62" t="s">
        <v>50</v>
      </c>
      <c r="F16" s="63">
        <f t="shared" si="0"/>
        <v>10</v>
      </c>
      <c r="G16" s="93">
        <f t="shared" si="1"/>
        <v>30</v>
      </c>
    </row>
    <row r="17" spans="1:7" ht="15" customHeight="1" x14ac:dyDescent="0.25">
      <c r="A17" s="59">
        <v>4</v>
      </c>
      <c r="B17" s="81" t="s">
        <v>30</v>
      </c>
      <c r="C17" s="60" t="s">
        <v>31</v>
      </c>
      <c r="D17" s="61">
        <v>3.5</v>
      </c>
      <c r="E17" s="62" t="s">
        <v>26</v>
      </c>
      <c r="F17" s="63">
        <f t="shared" si="0"/>
        <v>9</v>
      </c>
      <c r="G17" s="93">
        <f t="shared" si="1"/>
        <v>31.5</v>
      </c>
    </row>
    <row r="18" spans="1:7" ht="15" customHeight="1" x14ac:dyDescent="0.25">
      <c r="A18" s="59">
        <v>5</v>
      </c>
      <c r="B18" s="81" t="s">
        <v>32</v>
      </c>
      <c r="C18" s="65" t="s">
        <v>33</v>
      </c>
      <c r="D18" s="61">
        <v>3.5</v>
      </c>
      <c r="E18" s="62" t="s">
        <v>23</v>
      </c>
      <c r="F18" s="63">
        <f t="shared" si="0"/>
        <v>7</v>
      </c>
      <c r="G18" s="93">
        <f t="shared" si="1"/>
        <v>24.5</v>
      </c>
    </row>
    <row r="19" spans="1:7" ht="15" customHeight="1" x14ac:dyDescent="0.25">
      <c r="A19" s="59">
        <v>6</v>
      </c>
      <c r="B19" s="81" t="s">
        <v>34</v>
      </c>
      <c r="C19" s="60" t="s">
        <v>35</v>
      </c>
      <c r="D19" s="61">
        <v>1</v>
      </c>
      <c r="E19" s="62" t="s">
        <v>29</v>
      </c>
      <c r="F19" s="63">
        <f t="shared" si="0"/>
        <v>8</v>
      </c>
      <c r="G19" s="93">
        <f t="shared" si="1"/>
        <v>8</v>
      </c>
    </row>
    <row r="20" spans="1:7" ht="15" customHeight="1" x14ac:dyDescent="0.25">
      <c r="A20" s="59">
        <v>7</v>
      </c>
      <c r="B20" s="81" t="s">
        <v>36</v>
      </c>
      <c r="C20" s="65" t="s">
        <v>37</v>
      </c>
      <c r="D20" s="61">
        <v>1</v>
      </c>
      <c r="E20" s="62" t="s">
        <v>23</v>
      </c>
      <c r="F20" s="63">
        <f t="shared" si="0"/>
        <v>7</v>
      </c>
      <c r="G20" s="93">
        <f t="shared" si="1"/>
        <v>7</v>
      </c>
    </row>
    <row r="21" spans="1:7" ht="15" customHeight="1" x14ac:dyDescent="0.25">
      <c r="A21" s="59">
        <v>8</v>
      </c>
      <c r="B21" s="81" t="s">
        <v>38</v>
      </c>
      <c r="C21" s="60" t="s">
        <v>39</v>
      </c>
      <c r="D21" s="61">
        <v>1.5</v>
      </c>
      <c r="E21" s="62" t="s">
        <v>26</v>
      </c>
      <c r="F21" s="63">
        <f t="shared" si="0"/>
        <v>9</v>
      </c>
      <c r="G21" s="93">
        <f t="shared" si="1"/>
        <v>13.5</v>
      </c>
    </row>
    <row r="22" spans="1:7" ht="15" customHeight="1" x14ac:dyDescent="0.25">
      <c r="A22" s="59">
        <v>9</v>
      </c>
      <c r="B22" s="81" t="s">
        <v>40</v>
      </c>
      <c r="C22" s="65" t="s">
        <v>41</v>
      </c>
      <c r="D22" s="61">
        <v>1</v>
      </c>
      <c r="E22" s="62" t="s">
        <v>26</v>
      </c>
      <c r="F22" s="63">
        <f t="shared" si="0"/>
        <v>9</v>
      </c>
      <c r="G22" s="93">
        <f t="shared" si="1"/>
        <v>9</v>
      </c>
    </row>
    <row r="23" spans="1:7" ht="15" customHeight="1" x14ac:dyDescent="0.25">
      <c r="A23" s="66">
        <v>10</v>
      </c>
      <c r="B23" s="67"/>
      <c r="C23" s="67"/>
      <c r="D23" s="68"/>
      <c r="E23" s="62"/>
      <c r="F23" s="63"/>
      <c r="G23" s="93">
        <f t="shared" si="1"/>
        <v>0</v>
      </c>
    </row>
    <row r="24" spans="1:7" x14ac:dyDescent="0.25">
      <c r="A24" s="17"/>
      <c r="B24" s="17"/>
      <c r="E24" s="17"/>
      <c r="F24" s="20"/>
      <c r="G24" s="21"/>
    </row>
    <row r="25" spans="1:7" x14ac:dyDescent="0.25">
      <c r="A25" s="17"/>
      <c r="B25" s="17"/>
      <c r="E25" s="20"/>
      <c r="F25" s="20"/>
      <c r="G25" s="21"/>
    </row>
    <row r="26" spans="1:7" x14ac:dyDescent="0.25">
      <c r="A26" s="17"/>
      <c r="B26" s="17"/>
      <c r="C26" s="18" t="s">
        <v>42</v>
      </c>
      <c r="D26" s="19">
        <f>SUM(G14:G23)</f>
        <v>193.5</v>
      </c>
      <c r="E26" s="17"/>
      <c r="F26" s="20"/>
      <c r="G26" s="21"/>
    </row>
    <row r="27" spans="1:7" x14ac:dyDescent="0.25">
      <c r="A27" s="17"/>
      <c r="B27" s="17"/>
      <c r="C27" s="22" t="s">
        <v>43</v>
      </c>
      <c r="D27" s="19">
        <f>SUM(D14:D23)</f>
        <v>21.5</v>
      </c>
      <c r="E27" s="17"/>
      <c r="F27" s="20"/>
      <c r="G27" s="21"/>
    </row>
    <row r="28" spans="1:7" x14ac:dyDescent="0.25">
      <c r="A28" s="17"/>
      <c r="B28" s="17"/>
      <c r="C28" s="18"/>
      <c r="D28" s="19"/>
      <c r="E28" s="17"/>
      <c r="F28" s="20"/>
      <c r="G28" s="21"/>
    </row>
    <row r="29" spans="1:7" ht="30" x14ac:dyDescent="0.25">
      <c r="C29" s="23" t="s">
        <v>44</v>
      </c>
      <c r="D29" s="24">
        <f>D10+D26</f>
        <v>193.5</v>
      </c>
      <c r="E29" s="20"/>
      <c r="F29" s="20"/>
      <c r="G29" s="21"/>
    </row>
    <row r="30" spans="1:7" x14ac:dyDescent="0.25">
      <c r="C30" s="23" t="s">
        <v>45</v>
      </c>
      <c r="D30" s="19">
        <f>D11+D27</f>
        <v>21.5</v>
      </c>
      <c r="E30" s="1"/>
      <c r="F30" s="1"/>
      <c r="G30" s="1"/>
    </row>
    <row r="31" spans="1:7" x14ac:dyDescent="0.25">
      <c r="C31" s="25"/>
      <c r="D31" s="21"/>
      <c r="E31" s="1"/>
      <c r="F31" s="1"/>
      <c r="G31" s="1"/>
    </row>
    <row r="32" spans="1:7" x14ac:dyDescent="0.25">
      <c r="C32" s="17" t="s">
        <v>46</v>
      </c>
      <c r="D32" s="26">
        <f>D26/D27</f>
        <v>9</v>
      </c>
      <c r="E32" s="1"/>
      <c r="F32" s="1"/>
      <c r="G32" s="1"/>
    </row>
    <row r="33" spans="1:7" x14ac:dyDescent="0.25">
      <c r="C33" s="17" t="s">
        <v>47</v>
      </c>
      <c r="D33" s="26">
        <f>D29/D30</f>
        <v>9</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D37" s="1"/>
      <c r="E37" s="1"/>
      <c r="F37" s="1"/>
      <c r="G37" s="1"/>
    </row>
    <row r="38" spans="1:7" x14ac:dyDescent="0.25">
      <c r="D38" s="1"/>
      <c r="E38" s="1"/>
      <c r="F38" s="1"/>
      <c r="G38" s="1"/>
    </row>
    <row r="39" spans="1:7" x14ac:dyDescent="0.25">
      <c r="A39" s="27" t="s">
        <v>156</v>
      </c>
      <c r="D39" s="1"/>
      <c r="E39" s="1"/>
      <c r="F39" s="1"/>
      <c r="G39" s="1"/>
    </row>
    <row r="40" spans="1:7" x14ac:dyDescent="0.25">
      <c r="D40" s="1"/>
      <c r="E40" s="1"/>
      <c r="F40" s="1"/>
      <c r="G40" s="1"/>
    </row>
    <row r="41" spans="1:7" x14ac:dyDescent="0.25">
      <c r="D41" s="1"/>
      <c r="E41" s="1"/>
      <c r="F41" s="1"/>
      <c r="G41" s="1"/>
    </row>
    <row r="42" spans="1:7" x14ac:dyDescent="0.25">
      <c r="D42" s="1"/>
      <c r="E42" s="1"/>
      <c r="F42" s="1"/>
      <c r="G42" s="1"/>
    </row>
    <row r="43" spans="1:7" x14ac:dyDescent="0.25">
      <c r="D43" s="1"/>
      <c r="E43" s="1"/>
      <c r="F43" s="1"/>
      <c r="G43" s="1"/>
    </row>
    <row r="44" spans="1:7" x14ac:dyDescent="0.25">
      <c r="D44" s="1"/>
      <c r="E44" s="1"/>
      <c r="F44" s="1"/>
      <c r="G44" s="1"/>
    </row>
    <row r="45" spans="1:7" x14ac:dyDescent="0.25">
      <c r="A45" s="28" t="s">
        <v>18</v>
      </c>
      <c r="B45" s="28" t="s">
        <v>48</v>
      </c>
      <c r="C45" s="28" t="s">
        <v>49</v>
      </c>
      <c r="D45" s="1"/>
      <c r="E45" s="1"/>
      <c r="F45" s="1"/>
      <c r="G45" s="1"/>
    </row>
    <row r="46" spans="1:7" x14ac:dyDescent="0.25">
      <c r="A46" s="29" t="s">
        <v>50</v>
      </c>
      <c r="B46" s="29" t="s">
        <v>51</v>
      </c>
      <c r="C46" s="29">
        <v>10</v>
      </c>
      <c r="D46" s="30" t="s">
        <v>52</v>
      </c>
      <c r="E46" s="1"/>
      <c r="F46" s="1"/>
      <c r="G46" s="1"/>
    </row>
    <row r="47" spans="1:7" x14ac:dyDescent="0.25">
      <c r="A47" s="29" t="s">
        <v>26</v>
      </c>
      <c r="B47" s="29" t="s">
        <v>53</v>
      </c>
      <c r="C47" s="29">
        <v>9</v>
      </c>
      <c r="D47" s="30" t="s">
        <v>54</v>
      </c>
      <c r="E47" s="1"/>
      <c r="F47" s="1"/>
      <c r="G47" s="1"/>
    </row>
    <row r="48" spans="1:7" x14ac:dyDescent="0.25">
      <c r="A48" s="29" t="s">
        <v>29</v>
      </c>
      <c r="B48" s="29" t="s">
        <v>55</v>
      </c>
      <c r="C48" s="29">
        <v>8</v>
      </c>
      <c r="D48" s="30" t="s">
        <v>56</v>
      </c>
      <c r="E48" s="1"/>
      <c r="F48" s="1"/>
      <c r="G48" s="1"/>
    </row>
    <row r="49" spans="1:7" x14ac:dyDescent="0.25">
      <c r="A49" s="29" t="s">
        <v>23</v>
      </c>
      <c r="B49" s="29" t="s">
        <v>57</v>
      </c>
      <c r="C49" s="29">
        <v>7</v>
      </c>
      <c r="D49" s="30" t="s">
        <v>58</v>
      </c>
      <c r="E49" s="1"/>
      <c r="F49" s="1"/>
      <c r="G49" s="1"/>
    </row>
    <row r="50" spans="1:7" x14ac:dyDescent="0.25">
      <c r="A50" s="29" t="s">
        <v>59</v>
      </c>
      <c r="B50" s="29" t="s">
        <v>60</v>
      </c>
      <c r="C50" s="29">
        <v>6</v>
      </c>
      <c r="D50" s="30" t="s">
        <v>61</v>
      </c>
      <c r="E50" s="1"/>
      <c r="F50" s="1"/>
      <c r="G50" s="1"/>
    </row>
    <row r="51" spans="1:7" x14ac:dyDescent="0.25">
      <c r="A51" s="29" t="s">
        <v>62</v>
      </c>
      <c r="B51" s="29" t="s">
        <v>63</v>
      </c>
      <c r="C51" s="29">
        <v>5</v>
      </c>
      <c r="D51" s="30" t="s">
        <v>64</v>
      </c>
      <c r="E51" s="1"/>
      <c r="F51" s="1"/>
      <c r="G51" s="1"/>
    </row>
    <row r="52" spans="1:7" x14ac:dyDescent="0.25">
      <c r="A52" s="29" t="s">
        <v>200</v>
      </c>
      <c r="B52" s="29">
        <v>40</v>
      </c>
      <c r="C52" s="29">
        <v>4</v>
      </c>
      <c r="D52" s="30" t="s">
        <v>201</v>
      </c>
      <c r="E52" s="1"/>
      <c r="F52" s="1"/>
      <c r="G52" s="1"/>
    </row>
    <row r="53" spans="1:7" x14ac:dyDescent="0.25">
      <c r="A53" s="29" t="s">
        <v>67</v>
      </c>
      <c r="B53" s="29" t="s">
        <v>66</v>
      </c>
      <c r="C53" s="29">
        <v>0</v>
      </c>
      <c r="D53" s="30" t="s">
        <v>66</v>
      </c>
      <c r="E53" s="1"/>
      <c r="F53" s="1"/>
      <c r="G53" s="1"/>
    </row>
    <row r="54" spans="1:7" x14ac:dyDescent="0.25">
      <c r="A54" s="29" t="s">
        <v>65</v>
      </c>
      <c r="B54" s="29" t="s">
        <v>68</v>
      </c>
      <c r="C54" s="29">
        <v>0</v>
      </c>
      <c r="D54" s="30" t="s">
        <v>69</v>
      </c>
      <c r="E54" s="1"/>
      <c r="F54" s="1"/>
      <c r="G54" s="1"/>
    </row>
  </sheetData>
  <mergeCells count="4">
    <mergeCell ref="A1:G1"/>
    <mergeCell ref="A2:G2"/>
    <mergeCell ref="A4:G4"/>
    <mergeCell ref="A6:B6"/>
  </mergeCells>
  <dataValidations count="1">
    <dataValidation type="list" allowBlank="1" showInputMessage="1" showErrorMessage="1" sqref="E14:E23">
      <formula1>$A$46:$A$54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workbookViewId="0">
      <selection activeCell="G14" sqref="G14:G23"/>
    </sheetView>
  </sheetViews>
  <sheetFormatPr defaultRowHeight="15" x14ac:dyDescent="0.25"/>
  <cols>
    <col min="1" max="1" width="7.42578125" customWidth="1"/>
    <col min="3" max="3" width="32.85546875" customWidth="1"/>
    <col min="7" max="7" width="12.42578125" bestFit="1"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182</v>
      </c>
      <c r="B4" s="90"/>
      <c r="C4" s="90"/>
      <c r="D4" s="90"/>
      <c r="E4" s="90"/>
      <c r="F4" s="90"/>
      <c r="G4" s="90"/>
    </row>
    <row r="5" spans="1:7" x14ac:dyDescent="0.25">
      <c r="A5" s="1"/>
      <c r="B5" s="1"/>
      <c r="C5" s="1"/>
      <c r="D5" s="1"/>
      <c r="E5" s="1"/>
      <c r="F5" s="1"/>
      <c r="G5" s="1"/>
    </row>
    <row r="6" spans="1:7" ht="16.5" x14ac:dyDescent="0.3">
      <c r="B6" s="69" t="s">
        <v>0</v>
      </c>
      <c r="C6" t="str">
        <f>'1'!C6</f>
        <v>ABC</v>
      </c>
      <c r="D6" s="1"/>
      <c r="E6" s="2" t="s">
        <v>2</v>
      </c>
      <c r="F6" s="30">
        <f>'1'!F6</f>
        <v>1234</v>
      </c>
      <c r="G6" s="1"/>
    </row>
    <row r="7" spans="1:7" ht="16.5" x14ac:dyDescent="0.3">
      <c r="A7" s="2"/>
      <c r="B7" s="69" t="s">
        <v>3</v>
      </c>
      <c r="C7" t="str">
        <f>'1'!C7</f>
        <v>XYZ</v>
      </c>
      <c r="D7" s="1"/>
      <c r="E7" s="2" t="s">
        <v>5</v>
      </c>
      <c r="F7" s="30" t="str">
        <f>'1'!F7</f>
        <v>7141-14-000</v>
      </c>
      <c r="G7" s="1"/>
    </row>
    <row r="8" spans="1:7" ht="16.5" x14ac:dyDescent="0.3">
      <c r="B8" s="69" t="s">
        <v>7</v>
      </c>
      <c r="C8" t="str">
        <f>'1'!C8</f>
        <v>PQR</v>
      </c>
      <c r="D8" s="1"/>
      <c r="E8" s="2" t="s">
        <v>9</v>
      </c>
      <c r="F8" s="30" t="str">
        <f>'1'!F8</f>
        <v>2014-2018</v>
      </c>
      <c r="G8" s="1"/>
    </row>
    <row r="9" spans="1:7" x14ac:dyDescent="0.25">
      <c r="D9" s="1"/>
      <c r="E9" s="1"/>
      <c r="F9" s="1"/>
      <c r="G9" s="1"/>
    </row>
    <row r="10" spans="1:7" x14ac:dyDescent="0.25">
      <c r="C10" s="4" t="s">
        <v>11</v>
      </c>
      <c r="D10" s="88">
        <f>'1'!D29</f>
        <v>193.5</v>
      </c>
      <c r="E10" s="1"/>
      <c r="F10" s="1"/>
      <c r="G10" s="1"/>
    </row>
    <row r="11" spans="1:7" x14ac:dyDescent="0.25">
      <c r="C11" s="4" t="s">
        <v>12</v>
      </c>
      <c r="D11" s="88">
        <f>'1'!D30</f>
        <v>21.5</v>
      </c>
      <c r="E11" s="1"/>
      <c r="F11" s="1"/>
      <c r="G11" s="1"/>
    </row>
    <row r="12" spans="1:7" x14ac:dyDescent="0.25">
      <c r="C12" s="6" t="s">
        <v>13</v>
      </c>
      <c r="D12" s="31">
        <f>'1'!D33</f>
        <v>9</v>
      </c>
      <c r="E12" s="1"/>
      <c r="F12" s="1"/>
      <c r="G12" s="1"/>
    </row>
    <row r="13" spans="1:7" ht="30" x14ac:dyDescent="0.25">
      <c r="A13" s="8" t="s">
        <v>14</v>
      </c>
      <c r="B13" s="9" t="s">
        <v>15</v>
      </c>
      <c r="C13" s="10" t="s">
        <v>16</v>
      </c>
      <c r="D13" s="10" t="s">
        <v>17</v>
      </c>
      <c r="E13" s="11" t="s">
        <v>18</v>
      </c>
      <c r="F13" s="8" t="s">
        <v>19</v>
      </c>
      <c r="G13" s="8" t="s">
        <v>20</v>
      </c>
    </row>
    <row r="14" spans="1:7" ht="20.25" customHeight="1" x14ac:dyDescent="0.25">
      <c r="A14" s="59">
        <v>1</v>
      </c>
      <c r="B14" s="81" t="s">
        <v>70</v>
      </c>
      <c r="C14" s="60" t="s">
        <v>71</v>
      </c>
      <c r="D14" s="61">
        <v>2.5</v>
      </c>
      <c r="E14" s="62" t="s">
        <v>50</v>
      </c>
      <c r="F14" s="63">
        <f t="shared" ref="F14:F22" si="0">IF(E14="","",INDEX($C$45:$C$53,MATCH(E14,$A$45:$A$53,0)))</f>
        <v>10</v>
      </c>
      <c r="G14" s="93">
        <f>IF(F14="",0,D14*F14)</f>
        <v>25</v>
      </c>
    </row>
    <row r="15" spans="1:7" ht="18.75" customHeight="1" x14ac:dyDescent="0.25">
      <c r="A15" s="59">
        <v>2</v>
      </c>
      <c r="B15" s="81" t="s">
        <v>72</v>
      </c>
      <c r="C15" s="60" t="s">
        <v>73</v>
      </c>
      <c r="D15" s="61">
        <v>3.5</v>
      </c>
      <c r="E15" s="62" t="s">
        <v>29</v>
      </c>
      <c r="F15" s="63">
        <f t="shared" si="0"/>
        <v>8</v>
      </c>
      <c r="G15" s="93">
        <f t="shared" ref="G15:G23" si="1">IF(F15="",0,D15*F15)</f>
        <v>28</v>
      </c>
    </row>
    <row r="16" spans="1:7" ht="16.5" customHeight="1" x14ac:dyDescent="0.25">
      <c r="A16" s="59">
        <v>3</v>
      </c>
      <c r="B16" s="81" t="s">
        <v>74</v>
      </c>
      <c r="C16" s="60" t="s">
        <v>75</v>
      </c>
      <c r="D16" s="61">
        <v>3.5</v>
      </c>
      <c r="E16" s="62" t="s">
        <v>59</v>
      </c>
      <c r="F16" s="63">
        <f t="shared" si="0"/>
        <v>6</v>
      </c>
      <c r="G16" s="93">
        <f t="shared" si="1"/>
        <v>21</v>
      </c>
    </row>
    <row r="17" spans="1:7" x14ac:dyDescent="0.25">
      <c r="A17" s="59">
        <v>4</v>
      </c>
      <c r="B17" s="81" t="s">
        <v>76</v>
      </c>
      <c r="C17" s="60" t="s">
        <v>77</v>
      </c>
      <c r="D17" s="61">
        <v>3.5</v>
      </c>
      <c r="E17" s="62" t="s">
        <v>23</v>
      </c>
      <c r="F17" s="63">
        <f t="shared" si="0"/>
        <v>7</v>
      </c>
      <c r="G17" s="93">
        <f t="shared" si="1"/>
        <v>24.5</v>
      </c>
    </row>
    <row r="18" spans="1:7" x14ac:dyDescent="0.25">
      <c r="A18" s="59">
        <v>5</v>
      </c>
      <c r="B18" s="81" t="s">
        <v>78</v>
      </c>
      <c r="C18" s="65" t="s">
        <v>79</v>
      </c>
      <c r="D18" s="61">
        <v>3.5</v>
      </c>
      <c r="E18" s="62" t="s">
        <v>29</v>
      </c>
      <c r="F18" s="63">
        <f t="shared" si="0"/>
        <v>8</v>
      </c>
      <c r="G18" s="93">
        <f t="shared" si="1"/>
        <v>28</v>
      </c>
    </row>
    <row r="19" spans="1:7" x14ac:dyDescent="0.25">
      <c r="A19" s="59">
        <v>6</v>
      </c>
      <c r="B19" s="81" t="s">
        <v>80</v>
      </c>
      <c r="C19" s="60" t="s">
        <v>81</v>
      </c>
      <c r="D19" s="61">
        <v>1</v>
      </c>
      <c r="E19" s="62" t="s">
        <v>26</v>
      </c>
      <c r="F19" s="63">
        <f t="shared" si="0"/>
        <v>9</v>
      </c>
      <c r="G19" s="93">
        <f t="shared" si="1"/>
        <v>9</v>
      </c>
    </row>
    <row r="20" spans="1:7" x14ac:dyDescent="0.25">
      <c r="A20" s="59">
        <v>7</v>
      </c>
      <c r="B20" s="81" t="s">
        <v>82</v>
      </c>
      <c r="C20" s="65" t="s">
        <v>83</v>
      </c>
      <c r="D20" s="61">
        <v>4</v>
      </c>
      <c r="E20" s="62" t="s">
        <v>26</v>
      </c>
      <c r="F20" s="63">
        <f t="shared" si="0"/>
        <v>9</v>
      </c>
      <c r="G20" s="93">
        <f t="shared" si="1"/>
        <v>36</v>
      </c>
    </row>
    <row r="21" spans="1:7" x14ac:dyDescent="0.25">
      <c r="A21" s="59">
        <v>8</v>
      </c>
      <c r="B21" s="81" t="s">
        <v>84</v>
      </c>
      <c r="C21" s="60" t="s">
        <v>85</v>
      </c>
      <c r="D21" s="61">
        <v>1</v>
      </c>
      <c r="E21" s="62" t="s">
        <v>23</v>
      </c>
      <c r="F21" s="63">
        <f t="shared" si="0"/>
        <v>7</v>
      </c>
      <c r="G21" s="93">
        <f t="shared" si="1"/>
        <v>7</v>
      </c>
    </row>
    <row r="22" spans="1:7" x14ac:dyDescent="0.25">
      <c r="A22" s="59">
        <v>9</v>
      </c>
      <c r="B22" s="81" t="s">
        <v>86</v>
      </c>
      <c r="C22" s="65" t="s">
        <v>87</v>
      </c>
      <c r="D22" s="61">
        <v>1</v>
      </c>
      <c r="E22" s="62" t="s">
        <v>59</v>
      </c>
      <c r="F22" s="63">
        <f t="shared" si="0"/>
        <v>6</v>
      </c>
      <c r="G22" s="93">
        <f t="shared" si="1"/>
        <v>6</v>
      </c>
    </row>
    <row r="23" spans="1:7" x14ac:dyDescent="0.25">
      <c r="A23" s="66">
        <v>10</v>
      </c>
      <c r="B23" s="68"/>
      <c r="C23" s="67"/>
      <c r="D23" s="73"/>
      <c r="E23" s="62"/>
      <c r="F23" s="63"/>
      <c r="G23" s="93">
        <f t="shared" si="1"/>
        <v>0</v>
      </c>
    </row>
    <row r="24" spans="1:7" x14ac:dyDescent="0.25">
      <c r="A24" s="17"/>
      <c r="B24" s="17"/>
      <c r="E24" s="17"/>
      <c r="F24" s="20"/>
      <c r="G24" s="21"/>
    </row>
    <row r="25" spans="1:7" x14ac:dyDescent="0.25">
      <c r="A25" s="17"/>
      <c r="B25" s="17"/>
      <c r="E25" s="20"/>
      <c r="F25" s="20"/>
      <c r="G25" s="21"/>
    </row>
    <row r="26" spans="1:7" x14ac:dyDescent="0.25">
      <c r="A26" s="17"/>
      <c r="B26" s="17"/>
      <c r="C26" s="18" t="s">
        <v>42</v>
      </c>
      <c r="D26" s="19">
        <f>SUM(G14:G23)</f>
        <v>184.5</v>
      </c>
      <c r="E26" s="17"/>
      <c r="F26" s="20"/>
      <c r="G26" s="21"/>
    </row>
    <row r="27" spans="1:7" x14ac:dyDescent="0.25">
      <c r="A27" s="17"/>
      <c r="B27" s="17"/>
      <c r="C27" s="22" t="s">
        <v>43</v>
      </c>
      <c r="D27" s="19">
        <f>SUM(D14:D23)</f>
        <v>23.5</v>
      </c>
      <c r="E27" s="17"/>
      <c r="F27" s="20"/>
      <c r="G27" s="21"/>
    </row>
    <row r="28" spans="1:7" x14ac:dyDescent="0.25">
      <c r="A28" s="17"/>
      <c r="B28" s="17"/>
      <c r="C28" s="18"/>
      <c r="D28" s="19"/>
      <c r="E28" s="17"/>
      <c r="F28" s="20"/>
      <c r="G28" s="21"/>
    </row>
    <row r="29" spans="1:7" ht="30" x14ac:dyDescent="0.25">
      <c r="C29" s="23" t="s">
        <v>44</v>
      </c>
      <c r="D29" s="24">
        <f>D10+D26</f>
        <v>378</v>
      </c>
      <c r="E29" s="20"/>
      <c r="F29" s="20"/>
      <c r="G29" s="21"/>
    </row>
    <row r="30" spans="1:7" x14ac:dyDescent="0.25">
      <c r="C30" s="23" t="s">
        <v>45</v>
      </c>
      <c r="D30" s="19">
        <f>D11+D27</f>
        <v>45</v>
      </c>
      <c r="E30" s="1"/>
      <c r="F30" s="1"/>
      <c r="G30" s="1"/>
    </row>
    <row r="31" spans="1:7" x14ac:dyDescent="0.25">
      <c r="C31" s="25"/>
      <c r="D31" s="21"/>
      <c r="E31" s="1"/>
      <c r="F31" s="1"/>
      <c r="G31" s="1"/>
    </row>
    <row r="32" spans="1:7" x14ac:dyDescent="0.25">
      <c r="C32" s="17" t="s">
        <v>46</v>
      </c>
      <c r="D32" s="26">
        <f>D26/D27</f>
        <v>7.8510638297872344</v>
      </c>
      <c r="E32" s="1"/>
      <c r="F32" s="1"/>
      <c r="G32" s="1"/>
    </row>
    <row r="33" spans="1:7" x14ac:dyDescent="0.25">
      <c r="C33" s="17" t="s">
        <v>47</v>
      </c>
      <c r="D33" s="26">
        <f>D29/D30</f>
        <v>8.4</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D37" s="1"/>
      <c r="E37" s="1"/>
      <c r="F37" s="1"/>
      <c r="G37" s="1"/>
    </row>
    <row r="38" spans="1:7" x14ac:dyDescent="0.25">
      <c r="A38" s="27" t="s">
        <v>157</v>
      </c>
      <c r="D38" s="1"/>
      <c r="E38" s="1"/>
      <c r="F38" s="1"/>
      <c r="G38" s="1"/>
    </row>
    <row r="39" spans="1:7" x14ac:dyDescent="0.25">
      <c r="D39" s="1"/>
      <c r="E39" s="1"/>
      <c r="F39" s="1"/>
      <c r="G39" s="1"/>
    </row>
    <row r="40" spans="1:7" x14ac:dyDescent="0.25">
      <c r="D40" s="1"/>
      <c r="E40" s="1"/>
      <c r="F40" s="1"/>
      <c r="G40" s="1"/>
    </row>
    <row r="41" spans="1:7" x14ac:dyDescent="0.25">
      <c r="D41" s="1"/>
      <c r="E41" s="1"/>
      <c r="F41" s="1"/>
      <c r="G41" s="1"/>
    </row>
    <row r="42" spans="1:7" x14ac:dyDescent="0.25">
      <c r="D42" s="1"/>
      <c r="E42" s="1"/>
      <c r="F42" s="1"/>
      <c r="G42" s="1"/>
    </row>
    <row r="43" spans="1:7" x14ac:dyDescent="0.25">
      <c r="D43" s="1"/>
      <c r="E43" s="1"/>
      <c r="F43" s="1"/>
      <c r="G43" s="1"/>
    </row>
    <row r="44" spans="1:7" x14ac:dyDescent="0.25">
      <c r="A44" s="28" t="s">
        <v>18</v>
      </c>
      <c r="B44" s="28" t="s">
        <v>48</v>
      </c>
      <c r="C44" s="28" t="s">
        <v>49</v>
      </c>
      <c r="D44" s="1"/>
      <c r="E44" s="1"/>
      <c r="F44" s="1"/>
      <c r="G44" s="1"/>
    </row>
    <row r="45" spans="1:7" x14ac:dyDescent="0.25">
      <c r="A45" s="29" t="s">
        <v>50</v>
      </c>
      <c r="B45" s="29" t="s">
        <v>51</v>
      </c>
      <c r="C45" s="29">
        <v>10</v>
      </c>
      <c r="D45" s="30" t="s">
        <v>52</v>
      </c>
      <c r="E45" s="1"/>
      <c r="F45" s="1"/>
      <c r="G45" s="1"/>
    </row>
    <row r="46" spans="1:7" x14ac:dyDescent="0.25">
      <c r="A46" s="29" t="s">
        <v>26</v>
      </c>
      <c r="B46" s="29" t="s">
        <v>53</v>
      </c>
      <c r="C46" s="29">
        <v>9</v>
      </c>
      <c r="D46" s="30" t="s">
        <v>54</v>
      </c>
      <c r="E46" s="1"/>
      <c r="F46" s="1"/>
      <c r="G46" s="1"/>
    </row>
    <row r="47" spans="1:7" x14ac:dyDescent="0.25">
      <c r="A47" s="29" t="s">
        <v>29</v>
      </c>
      <c r="B47" s="29" t="s">
        <v>55</v>
      </c>
      <c r="C47" s="29">
        <v>8</v>
      </c>
      <c r="D47" s="30" t="s">
        <v>56</v>
      </c>
      <c r="E47" s="1"/>
      <c r="F47" s="1"/>
      <c r="G47" s="1"/>
    </row>
    <row r="48" spans="1:7" x14ac:dyDescent="0.25">
      <c r="A48" s="29" t="s">
        <v>23</v>
      </c>
      <c r="B48" s="29" t="s">
        <v>57</v>
      </c>
      <c r="C48" s="29">
        <v>7</v>
      </c>
      <c r="D48" s="30" t="s">
        <v>58</v>
      </c>
      <c r="E48" s="1"/>
      <c r="F48" s="1"/>
      <c r="G48" s="1"/>
    </row>
    <row r="49" spans="1:7" x14ac:dyDescent="0.25">
      <c r="A49" s="29" t="s">
        <v>59</v>
      </c>
      <c r="B49" s="29" t="s">
        <v>60</v>
      </c>
      <c r="C49" s="29">
        <v>6</v>
      </c>
      <c r="D49" s="30" t="s">
        <v>61</v>
      </c>
      <c r="E49" s="1"/>
      <c r="F49" s="1"/>
      <c r="G49" s="1"/>
    </row>
    <row r="50" spans="1:7" x14ac:dyDescent="0.25">
      <c r="A50" s="29" t="s">
        <v>62</v>
      </c>
      <c r="B50" s="29" t="s">
        <v>63</v>
      </c>
      <c r="C50" s="29">
        <v>5</v>
      </c>
      <c r="D50" s="30" t="s">
        <v>64</v>
      </c>
      <c r="E50" s="1"/>
      <c r="F50" s="1"/>
      <c r="G50" s="1"/>
    </row>
    <row r="51" spans="1:7" x14ac:dyDescent="0.25">
      <c r="A51" s="29" t="s">
        <v>200</v>
      </c>
      <c r="B51" s="29">
        <v>40</v>
      </c>
      <c r="C51" s="29">
        <v>4</v>
      </c>
      <c r="D51" s="30" t="s">
        <v>201</v>
      </c>
      <c r="E51" s="1"/>
      <c r="F51" s="1"/>
      <c r="G51" s="1"/>
    </row>
    <row r="52" spans="1:7" x14ac:dyDescent="0.25">
      <c r="A52" s="29" t="s">
        <v>67</v>
      </c>
      <c r="B52" s="29" t="s">
        <v>66</v>
      </c>
      <c r="C52" s="29">
        <v>0</v>
      </c>
      <c r="D52" s="30" t="s">
        <v>66</v>
      </c>
      <c r="E52" s="1"/>
      <c r="F52" s="1"/>
      <c r="G52" s="1"/>
    </row>
    <row r="53" spans="1:7" x14ac:dyDescent="0.25">
      <c r="A53" s="29" t="s">
        <v>65</v>
      </c>
      <c r="B53" s="29" t="s">
        <v>68</v>
      </c>
      <c r="C53" s="29">
        <v>0</v>
      </c>
      <c r="D53" s="30" t="s">
        <v>69</v>
      </c>
      <c r="E53" s="1"/>
      <c r="F53" s="1"/>
      <c r="G53" s="1"/>
    </row>
  </sheetData>
  <mergeCells count="3">
    <mergeCell ref="A1:G1"/>
    <mergeCell ref="A2:G2"/>
    <mergeCell ref="A4:G4"/>
  </mergeCells>
  <dataValidations count="1">
    <dataValidation type="list" allowBlank="1" showInputMessage="1" showErrorMessage="1" sqref="E14:E23">
      <formula1>$A$45:$A$53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10" workbookViewId="0">
      <selection activeCell="G14" sqref="G14:G23"/>
    </sheetView>
  </sheetViews>
  <sheetFormatPr defaultRowHeight="15" x14ac:dyDescent="0.25"/>
  <cols>
    <col min="1" max="1" width="7.140625" customWidth="1"/>
    <col min="3" max="3" width="36.5703125" customWidth="1"/>
    <col min="4" max="4" width="9.140625" customWidth="1"/>
    <col min="5" max="5" width="8.28515625" customWidth="1"/>
    <col min="6" max="6" width="8.85546875" customWidth="1"/>
    <col min="7" max="7" width="9.5703125"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182</v>
      </c>
      <c r="B4" s="90"/>
      <c r="C4" s="90"/>
      <c r="D4" s="90"/>
      <c r="E4" s="90"/>
      <c r="F4" s="90"/>
      <c r="G4" s="90"/>
    </row>
    <row r="5" spans="1:7" x14ac:dyDescent="0.25">
      <c r="A5" s="1"/>
      <c r="B5" s="1"/>
      <c r="C5" s="1"/>
      <c r="D5" s="1"/>
      <c r="E5" s="1"/>
      <c r="F5" s="1"/>
      <c r="G5" s="1"/>
    </row>
    <row r="6" spans="1:7" ht="16.5" x14ac:dyDescent="0.3">
      <c r="B6" s="69" t="s">
        <v>0</v>
      </c>
      <c r="C6" t="str">
        <f>'1'!C6</f>
        <v>ABC</v>
      </c>
      <c r="D6" s="1"/>
      <c r="E6" s="58" t="s">
        <v>2</v>
      </c>
      <c r="F6" s="30">
        <f>'1'!F6</f>
        <v>1234</v>
      </c>
      <c r="G6" s="1"/>
    </row>
    <row r="7" spans="1:7" ht="16.5" x14ac:dyDescent="0.3">
      <c r="A7" s="58"/>
      <c r="B7" s="69" t="s">
        <v>3</v>
      </c>
      <c r="C7" t="str">
        <f>'1'!C7</f>
        <v>XYZ</v>
      </c>
      <c r="D7" s="1"/>
      <c r="E7" s="58" t="s">
        <v>5</v>
      </c>
      <c r="F7" s="30" t="str">
        <f>'1'!F7</f>
        <v>7141-14-000</v>
      </c>
      <c r="G7" s="1"/>
    </row>
    <row r="8" spans="1:7" ht="16.5" x14ac:dyDescent="0.3">
      <c r="B8" s="69" t="s">
        <v>7</v>
      </c>
      <c r="C8" t="str">
        <f>'1'!C8</f>
        <v>PQR</v>
      </c>
      <c r="D8" s="1"/>
      <c r="E8" s="58" t="s">
        <v>9</v>
      </c>
      <c r="F8" s="30" t="str">
        <f>'1'!F8</f>
        <v>2014-2018</v>
      </c>
      <c r="G8" s="1"/>
    </row>
    <row r="9" spans="1:7" x14ac:dyDescent="0.25">
      <c r="D9" s="1"/>
      <c r="E9" s="1"/>
      <c r="F9" s="1"/>
      <c r="G9" s="1"/>
    </row>
    <row r="10" spans="1:7" x14ac:dyDescent="0.25">
      <c r="C10" s="4" t="s">
        <v>11</v>
      </c>
      <c r="D10" s="88">
        <f>'2'!D29</f>
        <v>378</v>
      </c>
      <c r="E10" s="1"/>
      <c r="F10" s="1"/>
      <c r="G10" s="1"/>
    </row>
    <row r="11" spans="1:7" x14ac:dyDescent="0.25">
      <c r="C11" s="4" t="s">
        <v>12</v>
      </c>
      <c r="D11" s="88">
        <f>'2'!D30</f>
        <v>45</v>
      </c>
      <c r="E11" s="1"/>
      <c r="F11" s="1"/>
      <c r="G11" s="1"/>
    </row>
    <row r="12" spans="1:7" x14ac:dyDescent="0.25">
      <c r="C12" s="6" t="s">
        <v>13</v>
      </c>
      <c r="D12" s="31">
        <f>'2'!D33</f>
        <v>8.4</v>
      </c>
      <c r="E12" s="1"/>
      <c r="F12" s="1"/>
      <c r="G12" s="1"/>
    </row>
    <row r="13" spans="1:7" ht="30" x14ac:dyDescent="0.25">
      <c r="A13" s="8" t="s">
        <v>14</v>
      </c>
      <c r="B13" s="8" t="s">
        <v>15</v>
      </c>
      <c r="C13" s="11" t="s">
        <v>16</v>
      </c>
      <c r="D13" s="11" t="s">
        <v>17</v>
      </c>
      <c r="E13" s="11" t="s">
        <v>18</v>
      </c>
      <c r="F13" s="8" t="s">
        <v>19</v>
      </c>
      <c r="G13" s="8" t="s">
        <v>20</v>
      </c>
    </row>
    <row r="14" spans="1:7" ht="16.5" customHeight="1" x14ac:dyDescent="0.25">
      <c r="A14" s="5">
        <v>1</v>
      </c>
      <c r="B14" s="81" t="s">
        <v>158</v>
      </c>
      <c r="C14" s="54" t="s">
        <v>114</v>
      </c>
      <c r="D14" s="33">
        <v>3.5</v>
      </c>
      <c r="E14" s="5" t="s">
        <v>29</v>
      </c>
      <c r="F14" s="34">
        <f t="shared" ref="F14:F23" si="0">IF(E14="","",INDEX($C$44:$C$52,MATCH(E14,$A$44:$A$52,0)))</f>
        <v>8</v>
      </c>
      <c r="G14" s="93">
        <f>IF(F14="",0,D14*F14)</f>
        <v>28</v>
      </c>
    </row>
    <row r="15" spans="1:7" ht="15.75" x14ac:dyDescent="0.25">
      <c r="A15" s="5">
        <v>2</v>
      </c>
      <c r="B15" s="81" t="s">
        <v>159</v>
      </c>
      <c r="C15" s="54" t="s">
        <v>115</v>
      </c>
      <c r="D15" s="33">
        <v>3.5</v>
      </c>
      <c r="E15" s="37" t="s">
        <v>23</v>
      </c>
      <c r="F15" s="34">
        <f t="shared" si="0"/>
        <v>7</v>
      </c>
      <c r="G15" s="93">
        <f t="shared" ref="G15:G23" si="1">IF(F15="",0,D15*F15)</f>
        <v>24.5</v>
      </c>
    </row>
    <row r="16" spans="1:7" ht="15.75" x14ac:dyDescent="0.25">
      <c r="A16" s="5">
        <v>3</v>
      </c>
      <c r="B16" s="82" t="s">
        <v>160</v>
      </c>
      <c r="C16" s="54" t="s">
        <v>161</v>
      </c>
      <c r="D16" s="33">
        <v>3.5</v>
      </c>
      <c r="E16" s="37" t="s">
        <v>23</v>
      </c>
      <c r="F16" s="34">
        <f t="shared" si="0"/>
        <v>7</v>
      </c>
      <c r="G16" s="93">
        <f t="shared" si="1"/>
        <v>24.5</v>
      </c>
    </row>
    <row r="17" spans="1:7" ht="30" x14ac:dyDescent="0.25">
      <c r="A17" s="5">
        <v>4</v>
      </c>
      <c r="B17" s="82" t="s">
        <v>91</v>
      </c>
      <c r="C17" s="55" t="s">
        <v>116</v>
      </c>
      <c r="D17" s="33">
        <v>3.5</v>
      </c>
      <c r="E17" s="37" t="s">
        <v>29</v>
      </c>
      <c r="F17" s="34">
        <f t="shared" si="0"/>
        <v>8</v>
      </c>
      <c r="G17" s="93">
        <f t="shared" si="1"/>
        <v>28</v>
      </c>
    </row>
    <row r="18" spans="1:7" ht="15.75" x14ac:dyDescent="0.25">
      <c r="A18" s="5">
        <v>5</v>
      </c>
      <c r="B18" s="82" t="s">
        <v>162</v>
      </c>
      <c r="C18" s="13" t="s">
        <v>163</v>
      </c>
      <c r="D18" s="33">
        <v>3.5</v>
      </c>
      <c r="E18" s="37" t="s">
        <v>23</v>
      </c>
      <c r="F18" s="34">
        <f t="shared" si="0"/>
        <v>7</v>
      </c>
      <c r="G18" s="93">
        <f t="shared" si="1"/>
        <v>24.5</v>
      </c>
    </row>
    <row r="19" spans="1:7" ht="15.75" x14ac:dyDescent="0.25">
      <c r="A19" s="5">
        <v>6</v>
      </c>
      <c r="B19" s="81" t="s">
        <v>88</v>
      </c>
      <c r="C19" s="54" t="s">
        <v>164</v>
      </c>
      <c r="D19" s="33">
        <v>3.5</v>
      </c>
      <c r="E19" s="37" t="s">
        <v>29</v>
      </c>
      <c r="F19" s="34">
        <f t="shared" si="0"/>
        <v>8</v>
      </c>
      <c r="G19" s="93">
        <f t="shared" si="1"/>
        <v>28</v>
      </c>
    </row>
    <row r="20" spans="1:7" ht="15.75" x14ac:dyDescent="0.25">
      <c r="A20" s="5">
        <v>7</v>
      </c>
      <c r="B20" s="81" t="s">
        <v>165</v>
      </c>
      <c r="C20" s="54" t="s">
        <v>194</v>
      </c>
      <c r="D20" s="33">
        <v>1</v>
      </c>
      <c r="E20" s="37" t="s">
        <v>29</v>
      </c>
      <c r="F20" s="34">
        <f t="shared" si="0"/>
        <v>8</v>
      </c>
      <c r="G20" s="93">
        <f t="shared" si="1"/>
        <v>8</v>
      </c>
    </row>
    <row r="21" spans="1:7" ht="15.75" x14ac:dyDescent="0.25">
      <c r="A21" s="5">
        <v>8</v>
      </c>
      <c r="B21" s="81" t="s">
        <v>94</v>
      </c>
      <c r="C21" s="54" t="s">
        <v>167</v>
      </c>
      <c r="D21" s="33">
        <v>1</v>
      </c>
      <c r="E21" s="37" t="s">
        <v>26</v>
      </c>
      <c r="F21" s="34">
        <f t="shared" si="0"/>
        <v>9</v>
      </c>
      <c r="G21" s="93">
        <f t="shared" si="1"/>
        <v>9</v>
      </c>
    </row>
    <row r="22" spans="1:7" ht="15.75" x14ac:dyDescent="0.25">
      <c r="A22" s="5">
        <v>9</v>
      </c>
      <c r="B22" s="81" t="s">
        <v>89</v>
      </c>
      <c r="C22" s="54" t="s">
        <v>168</v>
      </c>
      <c r="D22" s="33">
        <v>1</v>
      </c>
      <c r="E22" s="37" t="s">
        <v>29</v>
      </c>
      <c r="F22" s="34">
        <f t="shared" si="0"/>
        <v>8</v>
      </c>
      <c r="G22" s="93">
        <f t="shared" si="1"/>
        <v>8</v>
      </c>
    </row>
    <row r="23" spans="1:7" x14ac:dyDescent="0.25">
      <c r="A23" s="16">
        <v>10</v>
      </c>
      <c r="B23" s="5"/>
      <c r="C23" s="54" t="s">
        <v>166</v>
      </c>
      <c r="D23" s="35"/>
      <c r="E23" s="37" t="s">
        <v>62</v>
      </c>
      <c r="F23" s="34">
        <f t="shared" si="0"/>
        <v>5</v>
      </c>
      <c r="G23" s="93">
        <f t="shared" si="1"/>
        <v>0</v>
      </c>
    </row>
    <row r="24" spans="1:7" ht="22.5" customHeight="1" x14ac:dyDescent="0.25">
      <c r="A24" s="17"/>
      <c r="B24" s="17"/>
      <c r="E24" s="17"/>
      <c r="F24" s="20"/>
      <c r="G24" s="21"/>
    </row>
    <row r="25" spans="1:7" x14ac:dyDescent="0.25">
      <c r="A25" s="17"/>
      <c r="B25" s="17"/>
      <c r="E25" s="20"/>
      <c r="F25" s="20"/>
      <c r="G25" s="21"/>
    </row>
    <row r="26" spans="1:7" x14ac:dyDescent="0.25">
      <c r="A26" s="17"/>
      <c r="B26" s="17"/>
      <c r="C26" s="18" t="s">
        <v>42</v>
      </c>
      <c r="D26" s="19">
        <f>SUM(G14:G23)</f>
        <v>182.5</v>
      </c>
      <c r="E26" s="17"/>
      <c r="F26" s="20"/>
      <c r="G26" s="21"/>
    </row>
    <row r="27" spans="1:7" ht="18.75" customHeight="1" x14ac:dyDescent="0.25">
      <c r="A27" s="17"/>
      <c r="B27" s="17"/>
      <c r="C27" s="22" t="s">
        <v>43</v>
      </c>
      <c r="D27" s="19">
        <f>SUM(D14:D23)</f>
        <v>24</v>
      </c>
      <c r="E27" s="17"/>
      <c r="F27" s="20"/>
      <c r="G27" s="21"/>
    </row>
    <row r="28" spans="1:7" ht="18.75" customHeight="1" x14ac:dyDescent="0.25">
      <c r="A28" s="17"/>
      <c r="B28" s="17"/>
      <c r="C28" s="18"/>
      <c r="D28" s="19"/>
      <c r="E28" s="17"/>
      <c r="F28" s="20"/>
      <c r="G28" s="21"/>
    </row>
    <row r="29" spans="1:7" ht="30" x14ac:dyDescent="0.25">
      <c r="C29" s="23" t="s">
        <v>44</v>
      </c>
      <c r="D29" s="24">
        <f>D10+D26</f>
        <v>560.5</v>
      </c>
      <c r="E29" s="20"/>
      <c r="F29" s="20"/>
      <c r="G29" s="21"/>
    </row>
    <row r="30" spans="1:7" x14ac:dyDescent="0.25">
      <c r="C30" s="23" t="s">
        <v>45</v>
      </c>
      <c r="D30" s="24">
        <f>D11+D27</f>
        <v>69</v>
      </c>
      <c r="E30" s="1"/>
      <c r="F30" s="1"/>
      <c r="G30" s="1"/>
    </row>
    <row r="31" spans="1:7" x14ac:dyDescent="0.25">
      <c r="C31" s="25"/>
      <c r="D31" s="21"/>
      <c r="E31" s="1"/>
      <c r="F31" s="1"/>
      <c r="G31" s="1"/>
    </row>
    <row r="32" spans="1:7" x14ac:dyDescent="0.25">
      <c r="C32" s="17" t="s">
        <v>46</v>
      </c>
      <c r="D32" s="26">
        <f>D26/D27</f>
        <v>7.604166666666667</v>
      </c>
      <c r="E32" s="1"/>
      <c r="F32" s="1"/>
      <c r="G32" s="1"/>
    </row>
    <row r="33" spans="1:7" x14ac:dyDescent="0.25">
      <c r="C33" s="17" t="s">
        <v>90</v>
      </c>
      <c r="D33" s="26">
        <f>D29/D30</f>
        <v>8.1231884057971016</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D37" s="1"/>
      <c r="E37" s="1"/>
      <c r="F37" s="1"/>
      <c r="G37" s="1"/>
    </row>
    <row r="38" spans="1:7" x14ac:dyDescent="0.25">
      <c r="D38" s="1"/>
      <c r="E38" s="1"/>
      <c r="F38" s="1"/>
      <c r="G38" s="1"/>
    </row>
    <row r="39" spans="1:7" x14ac:dyDescent="0.25">
      <c r="A39" s="27" t="s">
        <v>157</v>
      </c>
      <c r="D39" s="1"/>
      <c r="E39" s="1"/>
      <c r="F39" s="1"/>
      <c r="G39" s="1"/>
    </row>
    <row r="40" spans="1:7" x14ac:dyDescent="0.25">
      <c r="A40" s="27"/>
      <c r="D40" s="1"/>
      <c r="E40" s="1"/>
      <c r="F40" s="1"/>
      <c r="G40" s="1"/>
    </row>
    <row r="41" spans="1:7" x14ac:dyDescent="0.25">
      <c r="A41" s="27"/>
      <c r="D41" s="1"/>
      <c r="E41" s="1"/>
      <c r="F41" s="1"/>
      <c r="G41" s="1"/>
    </row>
    <row r="42" spans="1:7" x14ac:dyDescent="0.25">
      <c r="D42" s="1"/>
      <c r="E42" s="1"/>
      <c r="F42" s="1"/>
      <c r="G42" s="1"/>
    </row>
    <row r="43" spans="1:7" x14ac:dyDescent="0.25">
      <c r="A43" s="28" t="s">
        <v>18</v>
      </c>
      <c r="B43" s="28" t="s">
        <v>48</v>
      </c>
      <c r="C43" s="28" t="s">
        <v>49</v>
      </c>
      <c r="D43" s="1"/>
      <c r="E43" s="1"/>
      <c r="F43" s="1"/>
      <c r="G43" s="1"/>
    </row>
    <row r="44" spans="1:7" x14ac:dyDescent="0.25">
      <c r="A44" s="29" t="s">
        <v>50</v>
      </c>
      <c r="B44" s="29" t="s">
        <v>51</v>
      </c>
      <c r="C44" s="29">
        <v>10</v>
      </c>
      <c r="D44" s="30" t="s">
        <v>52</v>
      </c>
      <c r="E44" s="1"/>
      <c r="F44" s="1"/>
      <c r="G44" s="1"/>
    </row>
    <row r="45" spans="1:7" x14ac:dyDescent="0.25">
      <c r="A45" s="29" t="s">
        <v>26</v>
      </c>
      <c r="B45" s="29" t="s">
        <v>53</v>
      </c>
      <c r="C45" s="29">
        <v>9</v>
      </c>
      <c r="D45" s="30" t="s">
        <v>54</v>
      </c>
      <c r="E45" s="1"/>
      <c r="F45" s="1"/>
      <c r="G45" s="1"/>
    </row>
    <row r="46" spans="1:7" x14ac:dyDescent="0.25">
      <c r="A46" s="29" t="s">
        <v>29</v>
      </c>
      <c r="B46" s="29" t="s">
        <v>55</v>
      </c>
      <c r="C46" s="29">
        <v>8</v>
      </c>
      <c r="D46" s="30" t="s">
        <v>56</v>
      </c>
      <c r="E46" s="1"/>
      <c r="F46" s="1"/>
      <c r="G46" s="1"/>
    </row>
    <row r="47" spans="1:7" x14ac:dyDescent="0.25">
      <c r="A47" s="29" t="s">
        <v>23</v>
      </c>
      <c r="B47" s="29" t="s">
        <v>57</v>
      </c>
      <c r="C47" s="29">
        <v>7</v>
      </c>
      <c r="D47" s="30" t="s">
        <v>58</v>
      </c>
      <c r="E47" s="1"/>
      <c r="F47" s="1"/>
      <c r="G47" s="1"/>
    </row>
    <row r="48" spans="1:7" x14ac:dyDescent="0.25">
      <c r="A48" s="29" t="s">
        <v>59</v>
      </c>
      <c r="B48" s="29" t="s">
        <v>60</v>
      </c>
      <c r="C48" s="29">
        <v>6</v>
      </c>
      <c r="D48" s="30" t="s">
        <v>61</v>
      </c>
      <c r="E48" s="1"/>
      <c r="F48" s="1"/>
      <c r="G48" s="1"/>
    </row>
    <row r="49" spans="1:7" x14ac:dyDescent="0.25">
      <c r="A49" s="29" t="s">
        <v>62</v>
      </c>
      <c r="B49" s="29" t="s">
        <v>63</v>
      </c>
      <c r="C49" s="29">
        <v>5</v>
      </c>
      <c r="D49" s="30" t="s">
        <v>64</v>
      </c>
      <c r="E49" s="1"/>
      <c r="F49" s="1"/>
      <c r="G49" s="1"/>
    </row>
    <row r="50" spans="1:7" x14ac:dyDescent="0.25">
      <c r="A50" s="29" t="s">
        <v>200</v>
      </c>
      <c r="B50" s="29">
        <v>40</v>
      </c>
      <c r="C50" s="29">
        <v>4</v>
      </c>
      <c r="D50" s="30" t="s">
        <v>201</v>
      </c>
      <c r="E50" s="1"/>
      <c r="F50" s="1"/>
      <c r="G50" s="1"/>
    </row>
    <row r="51" spans="1:7" x14ac:dyDescent="0.25">
      <c r="A51" s="29" t="s">
        <v>67</v>
      </c>
      <c r="B51" s="29" t="s">
        <v>66</v>
      </c>
      <c r="C51" s="29">
        <v>0</v>
      </c>
      <c r="D51" s="30" t="s">
        <v>66</v>
      </c>
      <c r="E51" s="1"/>
      <c r="F51" s="1"/>
      <c r="G51" s="1"/>
    </row>
    <row r="52" spans="1:7" x14ac:dyDescent="0.25">
      <c r="A52" s="29" t="s">
        <v>65</v>
      </c>
      <c r="B52" s="29" t="s">
        <v>68</v>
      </c>
      <c r="C52" s="29">
        <v>0</v>
      </c>
      <c r="D52" s="30" t="s">
        <v>69</v>
      </c>
      <c r="E52" s="1"/>
      <c r="F52" s="1"/>
      <c r="G52" s="1"/>
    </row>
  </sheetData>
  <mergeCells count="3">
    <mergeCell ref="A1:G1"/>
    <mergeCell ref="A2:G2"/>
    <mergeCell ref="A4:G4"/>
  </mergeCells>
  <dataValidations count="1">
    <dataValidation type="list" allowBlank="1" showInputMessage="1" showErrorMessage="1" sqref="E14:E23">
      <formula1>$A$44:$A$52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7" workbookViewId="0">
      <selection activeCell="D25" sqref="D25"/>
    </sheetView>
  </sheetViews>
  <sheetFormatPr defaultRowHeight="15" x14ac:dyDescent="0.25"/>
  <cols>
    <col min="1" max="1" width="7" customWidth="1"/>
    <col min="3" max="3" width="36.5703125" customWidth="1"/>
    <col min="5" max="5" width="7.5703125" customWidth="1"/>
    <col min="6" max="6" width="9.28515625" customWidth="1"/>
    <col min="7" max="7" width="9.85546875"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182</v>
      </c>
      <c r="B4" s="90"/>
      <c r="C4" s="90"/>
      <c r="D4" s="90"/>
      <c r="E4" s="90"/>
      <c r="F4" s="90"/>
      <c r="G4" s="90"/>
    </row>
    <row r="5" spans="1:7" x14ac:dyDescent="0.25">
      <c r="A5" s="1"/>
      <c r="B5" s="1"/>
      <c r="C5" s="1"/>
      <c r="D5" s="1"/>
      <c r="E5" s="1"/>
      <c r="F5" s="1"/>
      <c r="G5" s="1"/>
    </row>
    <row r="6" spans="1:7" ht="16.5" x14ac:dyDescent="0.3">
      <c r="B6" s="69" t="s">
        <v>0</v>
      </c>
      <c r="C6" t="str">
        <f>'1'!C6</f>
        <v>ABC</v>
      </c>
      <c r="D6" s="1"/>
      <c r="E6" s="58" t="s">
        <v>2</v>
      </c>
      <c r="F6" s="30">
        <f>'1'!F6</f>
        <v>1234</v>
      </c>
      <c r="G6" s="1"/>
    </row>
    <row r="7" spans="1:7" ht="16.5" x14ac:dyDescent="0.3">
      <c r="A7" s="58"/>
      <c r="B7" s="69" t="s">
        <v>3</v>
      </c>
      <c r="C7" t="str">
        <f>'1'!C7</f>
        <v>XYZ</v>
      </c>
      <c r="D7" s="1"/>
      <c r="E7" s="58" t="s">
        <v>5</v>
      </c>
      <c r="F7" s="30" t="str">
        <f>'1'!F7</f>
        <v>7141-14-000</v>
      </c>
      <c r="G7" s="1"/>
    </row>
    <row r="8" spans="1:7" ht="16.5" x14ac:dyDescent="0.3">
      <c r="B8" s="69" t="s">
        <v>7</v>
      </c>
      <c r="C8" t="str">
        <f>'1'!C8</f>
        <v>PQR</v>
      </c>
      <c r="D8" s="1"/>
      <c r="E8" s="58" t="s">
        <v>9</v>
      </c>
      <c r="F8" s="30" t="str">
        <f>'1'!F8</f>
        <v>2014-2018</v>
      </c>
      <c r="G8" s="1"/>
    </row>
    <row r="9" spans="1:7" x14ac:dyDescent="0.25">
      <c r="D9" s="1"/>
      <c r="E9" s="1"/>
      <c r="F9" s="1"/>
      <c r="G9" s="1"/>
    </row>
    <row r="10" spans="1:7" x14ac:dyDescent="0.25">
      <c r="C10" s="4" t="s">
        <v>11</v>
      </c>
      <c r="D10" s="88">
        <f>'3'!D29</f>
        <v>560.5</v>
      </c>
      <c r="E10" s="1"/>
      <c r="F10" s="1"/>
      <c r="G10" s="1"/>
    </row>
    <row r="11" spans="1:7" x14ac:dyDescent="0.25">
      <c r="C11" s="4" t="s">
        <v>12</v>
      </c>
      <c r="D11" s="88">
        <f>'3'!D30</f>
        <v>69</v>
      </c>
      <c r="E11" s="1"/>
      <c r="F11" s="1"/>
      <c r="G11" s="1"/>
    </row>
    <row r="12" spans="1:7" x14ac:dyDescent="0.25">
      <c r="C12" s="6" t="s">
        <v>13</v>
      </c>
      <c r="D12" s="31">
        <f>'3'!D33</f>
        <v>8.1231884057971016</v>
      </c>
      <c r="E12" s="1"/>
      <c r="F12" s="1"/>
      <c r="G12" s="1"/>
    </row>
    <row r="13" spans="1:7" ht="30" x14ac:dyDescent="0.25">
      <c r="A13" s="74" t="s">
        <v>14</v>
      </c>
      <c r="B13" s="74" t="s">
        <v>15</v>
      </c>
      <c r="C13" s="75" t="s">
        <v>16</v>
      </c>
      <c r="D13" s="75" t="s">
        <v>17</v>
      </c>
      <c r="E13" s="75" t="s">
        <v>18</v>
      </c>
      <c r="F13" s="74" t="s">
        <v>19</v>
      </c>
      <c r="G13" s="74" t="s">
        <v>20</v>
      </c>
    </row>
    <row r="14" spans="1:7" ht="15.75" x14ac:dyDescent="0.25">
      <c r="A14" s="64">
        <v>1</v>
      </c>
      <c r="B14" s="83" t="s">
        <v>92</v>
      </c>
      <c r="C14" s="84" t="s">
        <v>117</v>
      </c>
      <c r="D14" s="85">
        <v>3.5</v>
      </c>
      <c r="E14" s="64" t="s">
        <v>23</v>
      </c>
      <c r="F14" s="63">
        <f t="shared" ref="F14:F23" si="0">IF(E14="","",INDEX($C$47:$C$55,MATCH(E14,$A$47:$A$55,0)))</f>
        <v>7</v>
      </c>
      <c r="G14" s="93">
        <f>IF(F14="",0,D14*F14)</f>
        <v>24.5</v>
      </c>
    </row>
    <row r="15" spans="1:7" ht="15.75" x14ac:dyDescent="0.25">
      <c r="A15" s="64">
        <v>2</v>
      </c>
      <c r="B15" s="83" t="s">
        <v>118</v>
      </c>
      <c r="C15" s="84" t="s">
        <v>119</v>
      </c>
      <c r="D15" s="85">
        <v>3.5</v>
      </c>
      <c r="E15" s="64" t="s">
        <v>26</v>
      </c>
      <c r="F15" s="63">
        <f t="shared" si="0"/>
        <v>9</v>
      </c>
      <c r="G15" s="93">
        <f t="shared" ref="G15:G23" si="1">IF(F15="",0,D15*F15)</f>
        <v>31.5</v>
      </c>
    </row>
    <row r="16" spans="1:7" ht="15.75" x14ac:dyDescent="0.25">
      <c r="A16" s="64">
        <v>3</v>
      </c>
      <c r="B16" s="83" t="s">
        <v>120</v>
      </c>
      <c r="C16" s="84" t="s">
        <v>121</v>
      </c>
      <c r="D16" s="85">
        <v>3.5</v>
      </c>
      <c r="E16" s="64" t="s">
        <v>59</v>
      </c>
      <c r="F16" s="63">
        <f t="shared" si="0"/>
        <v>6</v>
      </c>
      <c r="G16" s="93">
        <f t="shared" si="1"/>
        <v>21</v>
      </c>
    </row>
    <row r="17" spans="1:7" ht="15.75" x14ac:dyDescent="0.25">
      <c r="A17" s="64">
        <v>4</v>
      </c>
      <c r="B17" s="83" t="s">
        <v>122</v>
      </c>
      <c r="C17" s="84" t="s">
        <v>123</v>
      </c>
      <c r="D17" s="85">
        <v>3.5</v>
      </c>
      <c r="E17" s="64" t="s">
        <v>23</v>
      </c>
      <c r="F17" s="63">
        <f t="shared" si="0"/>
        <v>7</v>
      </c>
      <c r="G17" s="93">
        <f t="shared" si="1"/>
        <v>24.5</v>
      </c>
    </row>
    <row r="18" spans="1:7" ht="15.75" x14ac:dyDescent="0.25">
      <c r="A18" s="64">
        <v>5</v>
      </c>
      <c r="B18" s="83" t="s">
        <v>124</v>
      </c>
      <c r="C18" s="84" t="s">
        <v>111</v>
      </c>
      <c r="D18" s="85">
        <v>3.5</v>
      </c>
      <c r="E18" s="64" t="s">
        <v>59</v>
      </c>
      <c r="F18" s="63">
        <f t="shared" si="0"/>
        <v>6</v>
      </c>
      <c r="G18" s="93">
        <f t="shared" si="1"/>
        <v>21</v>
      </c>
    </row>
    <row r="19" spans="1:7" ht="15.75" x14ac:dyDescent="0.25">
      <c r="A19" s="64">
        <v>6</v>
      </c>
      <c r="B19" s="83" t="s">
        <v>125</v>
      </c>
      <c r="C19" s="84" t="s">
        <v>126</v>
      </c>
      <c r="D19" s="85">
        <v>3.5</v>
      </c>
      <c r="E19" s="64" t="s">
        <v>62</v>
      </c>
      <c r="F19" s="63">
        <f t="shared" si="0"/>
        <v>5</v>
      </c>
      <c r="G19" s="93">
        <f t="shared" si="1"/>
        <v>17.5</v>
      </c>
    </row>
    <row r="20" spans="1:7" ht="15.75" x14ac:dyDescent="0.25">
      <c r="A20" s="64">
        <v>7</v>
      </c>
      <c r="B20" s="83" t="s">
        <v>127</v>
      </c>
      <c r="C20" s="84" t="s">
        <v>195</v>
      </c>
      <c r="D20" s="85">
        <v>1</v>
      </c>
      <c r="E20" s="64" t="s">
        <v>26</v>
      </c>
      <c r="F20" s="63">
        <f t="shared" si="0"/>
        <v>9</v>
      </c>
      <c r="G20" s="93">
        <f t="shared" si="1"/>
        <v>9</v>
      </c>
    </row>
    <row r="21" spans="1:7" ht="15.75" x14ac:dyDescent="0.25">
      <c r="A21" s="64">
        <v>8</v>
      </c>
      <c r="B21" s="83" t="s">
        <v>128</v>
      </c>
      <c r="C21" s="84" t="s">
        <v>112</v>
      </c>
      <c r="D21" s="85">
        <v>1</v>
      </c>
      <c r="E21" s="64" t="s">
        <v>29</v>
      </c>
      <c r="F21" s="63">
        <f t="shared" si="0"/>
        <v>8</v>
      </c>
      <c r="G21" s="93">
        <f t="shared" si="1"/>
        <v>8</v>
      </c>
    </row>
    <row r="22" spans="1:7" ht="15.75" x14ac:dyDescent="0.25">
      <c r="A22" s="64">
        <v>9</v>
      </c>
      <c r="B22" s="83" t="s">
        <v>129</v>
      </c>
      <c r="C22" s="84" t="s">
        <v>196</v>
      </c>
      <c r="D22" s="85">
        <v>1</v>
      </c>
      <c r="E22" s="64" t="s">
        <v>23</v>
      </c>
      <c r="F22" s="63">
        <f t="shared" si="0"/>
        <v>7</v>
      </c>
      <c r="G22" s="93">
        <f t="shared" si="1"/>
        <v>7</v>
      </c>
    </row>
    <row r="23" spans="1:7" ht="15.75" x14ac:dyDescent="0.25">
      <c r="A23" s="66">
        <v>10</v>
      </c>
      <c r="B23" s="86"/>
      <c r="C23" s="84" t="s">
        <v>110</v>
      </c>
      <c r="D23" s="72"/>
      <c r="E23" s="64"/>
      <c r="F23" s="63" t="str">
        <f t="shared" si="0"/>
        <v/>
      </c>
      <c r="G23" s="93">
        <f t="shared" si="1"/>
        <v>0</v>
      </c>
    </row>
    <row r="24" spans="1:7" x14ac:dyDescent="0.25">
      <c r="A24" s="17"/>
      <c r="B24" s="17"/>
      <c r="E24" s="17"/>
      <c r="F24" s="20"/>
      <c r="G24" s="21"/>
    </row>
    <row r="25" spans="1:7" x14ac:dyDescent="0.25">
      <c r="A25" s="17"/>
      <c r="B25" s="17"/>
      <c r="E25" s="20"/>
      <c r="F25" s="20"/>
      <c r="G25" s="21"/>
    </row>
    <row r="26" spans="1:7" x14ac:dyDescent="0.25">
      <c r="A26" s="17"/>
      <c r="B26" s="17"/>
      <c r="C26" s="18" t="s">
        <v>42</v>
      </c>
      <c r="D26" s="19">
        <f>SUM(G14:G23)</f>
        <v>164</v>
      </c>
      <c r="E26" s="17"/>
      <c r="F26" s="20"/>
      <c r="G26" s="21"/>
    </row>
    <row r="27" spans="1:7" ht="16.5" customHeight="1" x14ac:dyDescent="0.25">
      <c r="A27" s="17"/>
      <c r="B27" s="17"/>
      <c r="C27" s="22" t="s">
        <v>43</v>
      </c>
      <c r="D27" s="19">
        <f>SUM(D14:D23)</f>
        <v>24</v>
      </c>
      <c r="E27" s="17"/>
      <c r="F27" s="20"/>
      <c r="G27" s="21"/>
    </row>
    <row r="28" spans="1:7" x14ac:dyDescent="0.25">
      <c r="A28" s="17"/>
      <c r="B28" s="17"/>
      <c r="C28" s="18"/>
      <c r="D28" s="19"/>
      <c r="E28" s="17"/>
      <c r="F28" s="20"/>
      <c r="G28" s="21"/>
    </row>
    <row r="29" spans="1:7" ht="30" x14ac:dyDescent="0.25">
      <c r="C29" s="23" t="s">
        <v>44</v>
      </c>
      <c r="D29" s="19">
        <f>D10+D26</f>
        <v>724.5</v>
      </c>
      <c r="E29" s="20"/>
      <c r="F29" s="20"/>
      <c r="G29" s="21"/>
    </row>
    <row r="30" spans="1:7" x14ac:dyDescent="0.25">
      <c r="C30" s="23" t="s">
        <v>45</v>
      </c>
      <c r="D30" s="19">
        <f>D11+D27</f>
        <v>93</v>
      </c>
      <c r="E30" s="1"/>
      <c r="F30" s="1"/>
      <c r="G30" s="1"/>
    </row>
    <row r="31" spans="1:7" x14ac:dyDescent="0.25">
      <c r="C31" s="25"/>
      <c r="D31" s="21"/>
      <c r="E31" s="1"/>
      <c r="F31" s="1"/>
      <c r="G31" s="1"/>
    </row>
    <row r="32" spans="1:7" x14ac:dyDescent="0.25">
      <c r="C32" s="17" t="s">
        <v>46</v>
      </c>
      <c r="D32" s="26">
        <f>D26/D27</f>
        <v>6.833333333333333</v>
      </c>
      <c r="E32" s="1"/>
      <c r="F32" s="1"/>
      <c r="G32" s="1"/>
    </row>
    <row r="33" spans="1:7" x14ac:dyDescent="0.25">
      <c r="C33" s="17" t="s">
        <v>93</v>
      </c>
      <c r="D33" s="26">
        <f>D29/D30</f>
        <v>7.790322580645161</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D37" s="1"/>
      <c r="E37" s="1"/>
      <c r="F37" s="1"/>
      <c r="G37" s="1"/>
    </row>
    <row r="38" spans="1:7" x14ac:dyDescent="0.25">
      <c r="D38" s="1"/>
      <c r="E38" s="1"/>
      <c r="F38" s="1"/>
      <c r="G38" s="1"/>
    </row>
    <row r="39" spans="1:7" x14ac:dyDescent="0.25">
      <c r="D39" s="1"/>
      <c r="E39" s="1"/>
      <c r="F39" s="1"/>
      <c r="G39" s="1"/>
    </row>
    <row r="40" spans="1:7" x14ac:dyDescent="0.25">
      <c r="A40" s="27" t="s">
        <v>157</v>
      </c>
      <c r="D40" s="1"/>
      <c r="E40" s="1"/>
      <c r="F40" s="1"/>
      <c r="G40" s="1"/>
    </row>
    <row r="41" spans="1:7" x14ac:dyDescent="0.25">
      <c r="A41" s="27"/>
      <c r="D41" s="1"/>
      <c r="E41" s="1"/>
      <c r="F41" s="1"/>
      <c r="G41" s="1"/>
    </row>
    <row r="42" spans="1:7" x14ac:dyDescent="0.25">
      <c r="A42" s="27"/>
      <c r="D42" s="1"/>
      <c r="E42" s="1"/>
      <c r="F42" s="1"/>
      <c r="G42" s="1"/>
    </row>
    <row r="43" spans="1:7" x14ac:dyDescent="0.25">
      <c r="A43" s="27"/>
      <c r="D43" s="1"/>
      <c r="E43" s="1"/>
      <c r="F43" s="1"/>
      <c r="G43" s="1"/>
    </row>
    <row r="44" spans="1:7" x14ac:dyDescent="0.25">
      <c r="A44" s="27"/>
      <c r="D44" s="1"/>
      <c r="E44" s="1"/>
      <c r="F44" s="1"/>
      <c r="G44" s="1"/>
    </row>
    <row r="45" spans="1:7" x14ac:dyDescent="0.25">
      <c r="D45" s="1"/>
      <c r="E45" s="1"/>
      <c r="F45" s="1"/>
      <c r="G45" s="1"/>
    </row>
    <row r="46" spans="1:7" x14ac:dyDescent="0.25">
      <c r="A46" s="28" t="s">
        <v>18</v>
      </c>
      <c r="B46" s="28" t="s">
        <v>48</v>
      </c>
      <c r="C46" s="28" t="s">
        <v>49</v>
      </c>
      <c r="D46" s="1"/>
      <c r="E46" s="1"/>
      <c r="F46" s="1"/>
      <c r="G46" s="1"/>
    </row>
    <row r="47" spans="1:7" x14ac:dyDescent="0.25">
      <c r="A47" s="29" t="s">
        <v>50</v>
      </c>
      <c r="B47" s="29" t="s">
        <v>51</v>
      </c>
      <c r="C47" s="29">
        <v>10</v>
      </c>
      <c r="D47" s="30" t="s">
        <v>52</v>
      </c>
      <c r="E47" s="1"/>
      <c r="F47" s="1"/>
      <c r="G47" s="1"/>
    </row>
    <row r="48" spans="1:7" x14ac:dyDescent="0.25">
      <c r="A48" s="29" t="s">
        <v>26</v>
      </c>
      <c r="B48" s="29" t="s">
        <v>53</v>
      </c>
      <c r="C48" s="29">
        <v>9</v>
      </c>
      <c r="D48" s="30" t="s">
        <v>54</v>
      </c>
      <c r="E48" s="1"/>
      <c r="F48" s="1"/>
      <c r="G48" s="1"/>
    </row>
    <row r="49" spans="1:7" x14ac:dyDescent="0.25">
      <c r="A49" s="29" t="s">
        <v>29</v>
      </c>
      <c r="B49" s="29" t="s">
        <v>55</v>
      </c>
      <c r="C49" s="29">
        <v>8</v>
      </c>
      <c r="D49" s="30" t="s">
        <v>56</v>
      </c>
      <c r="E49" s="1"/>
      <c r="F49" s="1"/>
      <c r="G49" s="1"/>
    </row>
    <row r="50" spans="1:7" x14ac:dyDescent="0.25">
      <c r="A50" s="29" t="s">
        <v>23</v>
      </c>
      <c r="B50" s="29" t="s">
        <v>57</v>
      </c>
      <c r="C50" s="29">
        <v>7</v>
      </c>
      <c r="D50" s="30" t="s">
        <v>58</v>
      </c>
      <c r="E50" s="1"/>
      <c r="F50" s="1"/>
      <c r="G50" s="1"/>
    </row>
    <row r="51" spans="1:7" x14ac:dyDescent="0.25">
      <c r="A51" s="29" t="s">
        <v>59</v>
      </c>
      <c r="B51" s="29" t="s">
        <v>60</v>
      </c>
      <c r="C51" s="29">
        <v>6</v>
      </c>
      <c r="D51" s="30" t="s">
        <v>61</v>
      </c>
      <c r="E51" s="1"/>
      <c r="F51" s="1"/>
      <c r="G51" s="1"/>
    </row>
    <row r="52" spans="1:7" x14ac:dyDescent="0.25">
      <c r="A52" s="29" t="s">
        <v>62</v>
      </c>
      <c r="B52" s="29" t="s">
        <v>63</v>
      </c>
      <c r="C52" s="29">
        <v>5</v>
      </c>
      <c r="D52" s="30" t="s">
        <v>64</v>
      </c>
      <c r="E52" s="1"/>
      <c r="F52" s="1"/>
      <c r="G52" s="1"/>
    </row>
    <row r="53" spans="1:7" x14ac:dyDescent="0.25">
      <c r="A53" s="29" t="s">
        <v>200</v>
      </c>
      <c r="B53" s="29">
        <v>40</v>
      </c>
      <c r="C53" s="29">
        <v>4</v>
      </c>
      <c r="D53" s="30" t="s">
        <v>201</v>
      </c>
      <c r="E53" s="1"/>
      <c r="F53" s="1"/>
      <c r="G53" s="1"/>
    </row>
    <row r="54" spans="1:7" x14ac:dyDescent="0.25">
      <c r="A54" s="29" t="s">
        <v>67</v>
      </c>
      <c r="B54" s="29" t="s">
        <v>66</v>
      </c>
      <c r="C54" s="29">
        <v>0</v>
      </c>
      <c r="D54" s="30" t="s">
        <v>66</v>
      </c>
      <c r="E54" s="1"/>
      <c r="F54" s="1"/>
      <c r="G54" s="1"/>
    </row>
    <row r="55" spans="1:7" x14ac:dyDescent="0.25">
      <c r="A55" s="29" t="s">
        <v>65</v>
      </c>
      <c r="B55" s="29" t="s">
        <v>68</v>
      </c>
      <c r="C55" s="29">
        <v>0</v>
      </c>
      <c r="D55" s="30" t="s">
        <v>69</v>
      </c>
      <c r="E55" s="1"/>
      <c r="F55" s="1"/>
      <c r="G55" s="1"/>
    </row>
  </sheetData>
  <mergeCells count="3">
    <mergeCell ref="A1:G1"/>
    <mergeCell ref="A2:G2"/>
    <mergeCell ref="A4:G4"/>
  </mergeCells>
  <dataValidations count="1">
    <dataValidation type="list" allowBlank="1" showInputMessage="1" showErrorMessage="1" sqref="E14:E23">
      <formula1>$A$47:$A$55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7" workbookViewId="0">
      <selection activeCell="G14" sqref="G14:G23"/>
    </sheetView>
  </sheetViews>
  <sheetFormatPr defaultRowHeight="15" x14ac:dyDescent="0.25"/>
  <cols>
    <col min="1" max="1" width="7.140625" customWidth="1"/>
    <col min="3" max="3" width="38.85546875" customWidth="1"/>
    <col min="5" max="5" width="7.7109375" customWidth="1"/>
    <col min="6" max="6" width="8.7109375" customWidth="1"/>
    <col min="7" max="7" width="8.5703125"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182</v>
      </c>
      <c r="B4" s="90"/>
      <c r="C4" s="90"/>
      <c r="D4" s="90"/>
      <c r="E4" s="90"/>
      <c r="F4" s="90"/>
      <c r="G4" s="90"/>
    </row>
    <row r="5" spans="1:7" x14ac:dyDescent="0.25">
      <c r="A5" s="1"/>
      <c r="B5" s="1"/>
      <c r="C5" s="1"/>
      <c r="D5" s="1"/>
      <c r="E5" s="1"/>
      <c r="F5" s="1"/>
      <c r="G5" s="1"/>
    </row>
    <row r="6" spans="1:7" ht="16.5" x14ac:dyDescent="0.3">
      <c r="B6" s="69" t="s">
        <v>0</v>
      </c>
      <c r="C6" t="str">
        <f>'1'!C6</f>
        <v>ABC</v>
      </c>
      <c r="D6" s="1"/>
      <c r="E6" s="58" t="s">
        <v>2</v>
      </c>
      <c r="F6" s="30">
        <f>'1'!F6</f>
        <v>1234</v>
      </c>
      <c r="G6" s="1"/>
    </row>
    <row r="7" spans="1:7" ht="16.5" x14ac:dyDescent="0.3">
      <c r="A7" s="58"/>
      <c r="B7" s="69" t="s">
        <v>3</v>
      </c>
      <c r="C7" t="str">
        <f>'1'!C7</f>
        <v>XYZ</v>
      </c>
      <c r="D7" s="1"/>
      <c r="E7" s="58" t="s">
        <v>5</v>
      </c>
      <c r="F7" s="30" t="str">
        <f>'1'!F7</f>
        <v>7141-14-000</v>
      </c>
      <c r="G7" s="1"/>
    </row>
    <row r="8" spans="1:7" ht="16.5" x14ac:dyDescent="0.3">
      <c r="B8" s="69" t="s">
        <v>7</v>
      </c>
      <c r="C8" t="str">
        <f>'1'!C8</f>
        <v>PQR</v>
      </c>
      <c r="D8" s="1"/>
      <c r="E8" s="58" t="s">
        <v>9</v>
      </c>
      <c r="F8" s="30" t="str">
        <f>'1'!F8</f>
        <v>2014-2018</v>
      </c>
      <c r="G8" s="1"/>
    </row>
    <row r="9" spans="1:7" x14ac:dyDescent="0.25">
      <c r="D9" s="1"/>
      <c r="E9" s="1"/>
      <c r="F9" s="1"/>
      <c r="G9" s="1"/>
    </row>
    <row r="10" spans="1:7" x14ac:dyDescent="0.25">
      <c r="C10" s="4" t="s">
        <v>11</v>
      </c>
      <c r="D10" s="88">
        <f>'4'!D29</f>
        <v>724.5</v>
      </c>
      <c r="E10" s="1"/>
      <c r="F10" s="1"/>
      <c r="G10" s="1"/>
    </row>
    <row r="11" spans="1:7" x14ac:dyDescent="0.25">
      <c r="C11" s="4" t="s">
        <v>12</v>
      </c>
      <c r="D11" s="88">
        <f>'4'!D30</f>
        <v>93</v>
      </c>
      <c r="E11" s="1"/>
      <c r="F11" s="1"/>
      <c r="G11" s="1"/>
    </row>
    <row r="12" spans="1:7" x14ac:dyDescent="0.25">
      <c r="C12" s="6" t="s">
        <v>13</v>
      </c>
      <c r="D12" s="31">
        <f>'4'!D33</f>
        <v>7.790322580645161</v>
      </c>
      <c r="E12" s="1"/>
      <c r="F12" s="1"/>
      <c r="G12" s="1"/>
    </row>
    <row r="13" spans="1:7" ht="30" x14ac:dyDescent="0.25">
      <c r="A13" s="8" t="s">
        <v>14</v>
      </c>
      <c r="B13" s="8" t="s">
        <v>15</v>
      </c>
      <c r="C13" s="11" t="s">
        <v>16</v>
      </c>
      <c r="D13" s="11" t="s">
        <v>17</v>
      </c>
      <c r="E13" s="11" t="s">
        <v>18</v>
      </c>
      <c r="F13" s="8" t="s">
        <v>19</v>
      </c>
      <c r="G13" s="8" t="s">
        <v>20</v>
      </c>
    </row>
    <row r="14" spans="1:7" ht="15.75" x14ac:dyDescent="0.25">
      <c r="A14" s="5">
        <v>1</v>
      </c>
      <c r="B14" s="78" t="s">
        <v>130</v>
      </c>
      <c r="C14" s="53" t="s">
        <v>131</v>
      </c>
      <c r="D14" s="39">
        <v>3.5</v>
      </c>
      <c r="E14" s="37" t="s">
        <v>29</v>
      </c>
      <c r="F14" s="34">
        <f t="shared" ref="F14:F24" si="0">IF(E14="","",INDEX($C$45:$C$53,MATCH(E14,$A$45:$A$53,0)))</f>
        <v>8</v>
      </c>
      <c r="G14" s="93">
        <f>IF(F14="",0,D14*F14)</f>
        <v>28</v>
      </c>
    </row>
    <row r="15" spans="1:7" ht="15.75" x14ac:dyDescent="0.25">
      <c r="A15" s="5">
        <v>2</v>
      </c>
      <c r="B15" s="78" t="s">
        <v>132</v>
      </c>
      <c r="C15" s="53" t="s">
        <v>133</v>
      </c>
      <c r="D15" s="39">
        <v>3.5</v>
      </c>
      <c r="E15" s="37" t="s">
        <v>62</v>
      </c>
      <c r="F15" s="34">
        <f t="shared" si="0"/>
        <v>5</v>
      </c>
      <c r="G15" s="93">
        <f t="shared" ref="G15:G24" si="1">IF(F15="",0,D15*F15)</f>
        <v>17.5</v>
      </c>
    </row>
    <row r="16" spans="1:7" ht="15.75" x14ac:dyDescent="0.25">
      <c r="A16" s="5">
        <v>3</v>
      </c>
      <c r="B16" s="78" t="s">
        <v>134</v>
      </c>
      <c r="C16" s="53" t="s">
        <v>135</v>
      </c>
      <c r="D16" s="39">
        <v>3.5</v>
      </c>
      <c r="E16" s="37" t="s">
        <v>23</v>
      </c>
      <c r="F16" s="34">
        <f t="shared" si="0"/>
        <v>7</v>
      </c>
      <c r="G16" s="93">
        <f t="shared" si="1"/>
        <v>24.5</v>
      </c>
    </row>
    <row r="17" spans="1:7" ht="15.75" x14ac:dyDescent="0.25">
      <c r="A17" s="5">
        <v>4</v>
      </c>
      <c r="B17" s="78" t="s">
        <v>136</v>
      </c>
      <c r="C17" s="53" t="s">
        <v>137</v>
      </c>
      <c r="D17" s="39">
        <v>3.5</v>
      </c>
      <c r="E17" s="37" t="s">
        <v>59</v>
      </c>
      <c r="F17" s="34">
        <f t="shared" si="0"/>
        <v>6</v>
      </c>
      <c r="G17" s="93">
        <f t="shared" si="1"/>
        <v>21</v>
      </c>
    </row>
    <row r="18" spans="1:7" ht="15.75" x14ac:dyDescent="0.25">
      <c r="A18" s="5">
        <v>5</v>
      </c>
      <c r="B18" s="78" t="s">
        <v>138</v>
      </c>
      <c r="C18" s="53" t="s">
        <v>139</v>
      </c>
      <c r="D18" s="39">
        <v>3.5</v>
      </c>
      <c r="E18" s="37" t="s">
        <v>26</v>
      </c>
      <c r="F18" s="34">
        <f t="shared" si="0"/>
        <v>9</v>
      </c>
      <c r="G18" s="93">
        <f t="shared" si="1"/>
        <v>31.5</v>
      </c>
    </row>
    <row r="19" spans="1:7" ht="15.75" x14ac:dyDescent="0.25">
      <c r="A19" s="5">
        <v>6</v>
      </c>
      <c r="B19" s="78" t="s">
        <v>140</v>
      </c>
      <c r="C19" s="53" t="s">
        <v>197</v>
      </c>
      <c r="D19" s="39">
        <v>1</v>
      </c>
      <c r="E19" s="37" t="s">
        <v>29</v>
      </c>
      <c r="F19" s="34">
        <f t="shared" si="0"/>
        <v>8</v>
      </c>
      <c r="G19" s="93">
        <f t="shared" si="1"/>
        <v>8</v>
      </c>
    </row>
    <row r="20" spans="1:7" ht="15.75" x14ac:dyDescent="0.25">
      <c r="A20" s="5">
        <v>7</v>
      </c>
      <c r="B20" s="78" t="s">
        <v>141</v>
      </c>
      <c r="C20" s="53" t="s">
        <v>198</v>
      </c>
      <c r="D20" s="39">
        <v>1</v>
      </c>
      <c r="E20" s="37" t="s">
        <v>29</v>
      </c>
      <c r="F20" s="34">
        <f t="shared" si="0"/>
        <v>8</v>
      </c>
      <c r="G20" s="93">
        <f t="shared" si="1"/>
        <v>8</v>
      </c>
    </row>
    <row r="21" spans="1:7" ht="15.75" x14ac:dyDescent="0.25">
      <c r="A21" s="5">
        <v>8</v>
      </c>
      <c r="B21" s="78" t="s">
        <v>142</v>
      </c>
      <c r="C21" s="53" t="s">
        <v>143</v>
      </c>
      <c r="D21" s="39">
        <v>1</v>
      </c>
      <c r="E21" s="37" t="s">
        <v>59</v>
      </c>
      <c r="F21" s="34">
        <f t="shared" si="0"/>
        <v>6</v>
      </c>
      <c r="G21" s="93">
        <f t="shared" si="1"/>
        <v>6</v>
      </c>
    </row>
    <row r="22" spans="1:7" ht="15.75" x14ac:dyDescent="0.25">
      <c r="A22" s="5">
        <v>9</v>
      </c>
      <c r="B22" s="78"/>
      <c r="C22" s="53" t="s">
        <v>169</v>
      </c>
      <c r="D22" s="39">
        <v>3.5</v>
      </c>
      <c r="E22" s="37" t="s">
        <v>23</v>
      </c>
      <c r="F22" s="34">
        <f t="shared" si="0"/>
        <v>7</v>
      </c>
      <c r="G22" s="93">
        <f t="shared" si="1"/>
        <v>24.5</v>
      </c>
    </row>
    <row r="23" spans="1:7" ht="15.75" x14ac:dyDescent="0.25">
      <c r="A23" s="5">
        <v>10</v>
      </c>
      <c r="B23" s="78"/>
      <c r="C23" s="53" t="s">
        <v>113</v>
      </c>
      <c r="D23" s="39"/>
      <c r="E23" s="37"/>
      <c r="F23" s="34"/>
      <c r="G23" s="93">
        <f t="shared" si="1"/>
        <v>0</v>
      </c>
    </row>
    <row r="24" spans="1:7" ht="15.75" x14ac:dyDescent="0.25">
      <c r="A24" s="16">
        <v>11</v>
      </c>
      <c r="B24" s="78" t="s">
        <v>95</v>
      </c>
      <c r="C24" s="57" t="s">
        <v>96</v>
      </c>
      <c r="D24" s="39">
        <v>6</v>
      </c>
      <c r="E24" s="5" t="s">
        <v>29</v>
      </c>
      <c r="F24" s="15">
        <f t="shared" si="0"/>
        <v>8</v>
      </c>
      <c r="G24" s="93">
        <f t="shared" si="1"/>
        <v>48</v>
      </c>
    </row>
    <row r="25" spans="1:7" ht="33.75" customHeight="1" x14ac:dyDescent="0.25">
      <c r="A25" s="17"/>
      <c r="B25" s="17"/>
      <c r="E25" s="17"/>
      <c r="F25" s="20"/>
      <c r="G25" s="21"/>
    </row>
    <row r="26" spans="1:7" x14ac:dyDescent="0.25">
      <c r="A26" s="17"/>
      <c r="B26" s="17"/>
      <c r="C26" s="18" t="s">
        <v>42</v>
      </c>
      <c r="D26" s="19">
        <f>SUM(G14:G24)</f>
        <v>217</v>
      </c>
      <c r="E26" s="20"/>
      <c r="F26" s="20"/>
      <c r="G26" s="21"/>
    </row>
    <row r="27" spans="1:7" x14ac:dyDescent="0.25">
      <c r="A27" s="17"/>
      <c r="B27" s="17"/>
      <c r="C27" s="22" t="s">
        <v>43</v>
      </c>
      <c r="D27" s="19">
        <f>SUM(D14:D24)</f>
        <v>30</v>
      </c>
      <c r="E27" s="17"/>
      <c r="F27" s="20"/>
      <c r="G27" s="21"/>
    </row>
    <row r="28" spans="1:7" ht="14.25" customHeight="1" x14ac:dyDescent="0.25">
      <c r="A28" s="17"/>
      <c r="B28" s="17"/>
      <c r="C28" s="18"/>
      <c r="D28" s="19"/>
      <c r="E28" s="17"/>
      <c r="F28" s="20"/>
      <c r="G28" s="21"/>
    </row>
    <row r="29" spans="1:7" ht="17.25" customHeight="1" x14ac:dyDescent="0.25">
      <c r="A29" s="17"/>
      <c r="B29" s="17"/>
      <c r="C29" s="23" t="s">
        <v>44</v>
      </c>
      <c r="D29" s="19">
        <f>D10+D26</f>
        <v>941.5</v>
      </c>
      <c r="E29" s="17"/>
      <c r="F29" s="20"/>
      <c r="G29" s="21"/>
    </row>
    <row r="30" spans="1:7" x14ac:dyDescent="0.25">
      <c r="C30" s="23" t="s">
        <v>45</v>
      </c>
      <c r="D30" s="19">
        <f>D11+D27</f>
        <v>123</v>
      </c>
      <c r="E30" s="20"/>
      <c r="F30" s="20"/>
      <c r="G30" s="21"/>
    </row>
    <row r="31" spans="1:7" x14ac:dyDescent="0.25">
      <c r="C31" s="25"/>
      <c r="D31" s="21"/>
      <c r="E31" s="1"/>
      <c r="F31" s="1"/>
      <c r="G31" s="1"/>
    </row>
    <row r="32" spans="1:7" x14ac:dyDescent="0.25">
      <c r="C32" s="17" t="s">
        <v>46</v>
      </c>
      <c r="D32" s="26">
        <f>D26/D27</f>
        <v>7.2333333333333334</v>
      </c>
      <c r="E32" s="1"/>
      <c r="F32" s="1"/>
      <c r="G32" s="1"/>
    </row>
    <row r="33" spans="1:7" x14ac:dyDescent="0.25">
      <c r="C33" s="17" t="s">
        <v>97</v>
      </c>
      <c r="D33" s="26">
        <f>D29/D30</f>
        <v>7.654471544715447</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D37" s="1"/>
      <c r="E37" s="1"/>
      <c r="F37" s="1"/>
      <c r="G37" s="1"/>
    </row>
    <row r="38" spans="1:7" x14ac:dyDescent="0.25">
      <c r="D38" s="1"/>
      <c r="E38" s="1"/>
      <c r="F38" s="1"/>
      <c r="G38" s="1"/>
    </row>
    <row r="39" spans="1:7" x14ac:dyDescent="0.25">
      <c r="A39" s="27" t="s">
        <v>157</v>
      </c>
      <c r="D39" s="1"/>
      <c r="E39" s="1"/>
      <c r="F39" s="1"/>
      <c r="G39" s="1"/>
    </row>
    <row r="40" spans="1:7" x14ac:dyDescent="0.25">
      <c r="A40" s="27"/>
      <c r="D40" s="1"/>
      <c r="E40" s="1"/>
      <c r="F40" s="1"/>
      <c r="G40" s="1"/>
    </row>
    <row r="41" spans="1:7" x14ac:dyDescent="0.25">
      <c r="A41" s="27"/>
      <c r="D41" s="1"/>
      <c r="E41" s="1"/>
      <c r="F41" s="1"/>
      <c r="G41" s="1"/>
    </row>
    <row r="42" spans="1:7" x14ac:dyDescent="0.25">
      <c r="A42" s="27"/>
      <c r="D42" s="1"/>
      <c r="E42" s="1"/>
      <c r="F42" s="1"/>
      <c r="G42" s="1"/>
    </row>
    <row r="43" spans="1:7" x14ac:dyDescent="0.25">
      <c r="D43" s="1"/>
      <c r="E43" s="1"/>
      <c r="F43" s="1"/>
      <c r="G43" s="1"/>
    </row>
    <row r="44" spans="1:7" x14ac:dyDescent="0.25">
      <c r="A44" s="28" t="s">
        <v>18</v>
      </c>
      <c r="B44" s="28" t="s">
        <v>48</v>
      </c>
      <c r="C44" s="28" t="s">
        <v>49</v>
      </c>
      <c r="D44" s="1"/>
      <c r="E44" s="1"/>
      <c r="F44" s="1"/>
      <c r="G44" s="1"/>
    </row>
    <row r="45" spans="1:7" x14ac:dyDescent="0.25">
      <c r="A45" s="29" t="s">
        <v>50</v>
      </c>
      <c r="B45" s="29" t="s">
        <v>51</v>
      </c>
      <c r="C45" s="29">
        <v>10</v>
      </c>
      <c r="D45" s="30" t="s">
        <v>52</v>
      </c>
      <c r="E45" s="1"/>
      <c r="F45" s="1"/>
      <c r="G45" s="1"/>
    </row>
    <row r="46" spans="1:7" x14ac:dyDescent="0.25">
      <c r="A46" s="29" t="s">
        <v>26</v>
      </c>
      <c r="B46" s="29" t="s">
        <v>53</v>
      </c>
      <c r="C46" s="29">
        <v>9</v>
      </c>
      <c r="D46" s="30" t="s">
        <v>54</v>
      </c>
      <c r="E46" s="1"/>
      <c r="F46" s="1"/>
      <c r="G46" s="1"/>
    </row>
    <row r="47" spans="1:7" x14ac:dyDescent="0.25">
      <c r="A47" s="29" t="s">
        <v>29</v>
      </c>
      <c r="B47" s="29" t="s">
        <v>55</v>
      </c>
      <c r="C47" s="29">
        <v>8</v>
      </c>
      <c r="D47" s="30" t="s">
        <v>56</v>
      </c>
      <c r="E47" s="1"/>
      <c r="F47" s="1"/>
      <c r="G47" s="1"/>
    </row>
    <row r="48" spans="1:7" x14ac:dyDescent="0.25">
      <c r="A48" s="29" t="s">
        <v>23</v>
      </c>
      <c r="B48" s="29" t="s">
        <v>57</v>
      </c>
      <c r="C48" s="29">
        <v>7</v>
      </c>
      <c r="D48" s="30" t="s">
        <v>58</v>
      </c>
      <c r="E48" s="1"/>
      <c r="F48" s="1"/>
      <c r="G48" s="1"/>
    </row>
    <row r="49" spans="1:7" x14ac:dyDescent="0.25">
      <c r="A49" s="29" t="s">
        <v>59</v>
      </c>
      <c r="B49" s="29" t="s">
        <v>60</v>
      </c>
      <c r="C49" s="29">
        <v>6</v>
      </c>
      <c r="D49" s="30" t="s">
        <v>61</v>
      </c>
      <c r="E49" s="1"/>
      <c r="F49" s="1"/>
      <c r="G49" s="1"/>
    </row>
    <row r="50" spans="1:7" x14ac:dyDescent="0.25">
      <c r="A50" s="29" t="s">
        <v>62</v>
      </c>
      <c r="B50" s="29" t="s">
        <v>63</v>
      </c>
      <c r="C50" s="29">
        <v>5</v>
      </c>
      <c r="D50" s="30" t="s">
        <v>64</v>
      </c>
      <c r="E50" s="1"/>
      <c r="F50" s="1"/>
      <c r="G50" s="1"/>
    </row>
    <row r="51" spans="1:7" x14ac:dyDescent="0.25">
      <c r="A51" s="29" t="s">
        <v>200</v>
      </c>
      <c r="B51" s="29">
        <v>40</v>
      </c>
      <c r="C51" s="29">
        <v>4</v>
      </c>
      <c r="D51" s="30" t="s">
        <v>201</v>
      </c>
      <c r="E51" s="1"/>
      <c r="F51" s="1"/>
      <c r="G51" s="1"/>
    </row>
    <row r="52" spans="1:7" x14ac:dyDescent="0.25">
      <c r="A52" s="29" t="s">
        <v>67</v>
      </c>
      <c r="B52" s="29" t="s">
        <v>66</v>
      </c>
      <c r="C52" s="29">
        <v>0</v>
      </c>
      <c r="D52" s="30" t="s">
        <v>66</v>
      </c>
      <c r="E52" s="1"/>
      <c r="F52" s="1"/>
      <c r="G52" s="1"/>
    </row>
    <row r="53" spans="1:7" x14ac:dyDescent="0.25">
      <c r="A53" s="29" t="s">
        <v>65</v>
      </c>
      <c r="B53" s="29" t="s">
        <v>68</v>
      </c>
      <c r="C53" s="29">
        <v>0</v>
      </c>
      <c r="D53" s="30" t="s">
        <v>69</v>
      </c>
      <c r="E53" s="1"/>
      <c r="F53" s="1"/>
      <c r="G53" s="1"/>
    </row>
  </sheetData>
  <mergeCells count="3">
    <mergeCell ref="A1:G1"/>
    <mergeCell ref="A2:G2"/>
    <mergeCell ref="A4:G4"/>
  </mergeCells>
  <dataValidations count="1">
    <dataValidation type="list" allowBlank="1" showInputMessage="1" showErrorMessage="1" sqref="E14:E24">
      <formula1>$A$45:$A$53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7" workbookViewId="0">
      <selection activeCell="G14" sqref="G14:G23"/>
    </sheetView>
  </sheetViews>
  <sheetFormatPr defaultRowHeight="15" x14ac:dyDescent="0.25"/>
  <cols>
    <col min="1" max="1" width="7" customWidth="1"/>
    <col min="2" max="2" width="10.42578125" customWidth="1"/>
    <col min="3" max="3" width="37" customWidth="1"/>
    <col min="4" max="4" width="8.42578125" customWidth="1"/>
    <col min="5" max="5" width="7.85546875" customWidth="1"/>
    <col min="7" max="7" width="9.28515625"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182</v>
      </c>
      <c r="B4" s="90"/>
      <c r="C4" s="90"/>
      <c r="D4" s="90"/>
      <c r="E4" s="90"/>
      <c r="F4" s="90"/>
      <c r="G4" s="90"/>
    </row>
    <row r="5" spans="1:7" x14ac:dyDescent="0.25">
      <c r="A5" s="1"/>
      <c r="B5" s="1"/>
      <c r="C5" s="1"/>
      <c r="D5" s="1"/>
      <c r="E5" s="1"/>
      <c r="F5" s="1"/>
      <c r="G5" s="1"/>
    </row>
    <row r="6" spans="1:7" ht="16.5" x14ac:dyDescent="0.3">
      <c r="B6" s="69" t="s">
        <v>0</v>
      </c>
      <c r="C6" t="str">
        <f>'1'!C6</f>
        <v>ABC</v>
      </c>
      <c r="D6" s="1"/>
      <c r="E6" s="58" t="s">
        <v>2</v>
      </c>
      <c r="F6" s="30">
        <f>'1'!F6</f>
        <v>1234</v>
      </c>
      <c r="G6" s="1"/>
    </row>
    <row r="7" spans="1:7" ht="16.5" x14ac:dyDescent="0.3">
      <c r="A7" s="58"/>
      <c r="B7" s="69" t="s">
        <v>3</v>
      </c>
      <c r="C7" t="str">
        <f>'1'!C7</f>
        <v>XYZ</v>
      </c>
      <c r="D7" s="1"/>
      <c r="E7" s="58" t="s">
        <v>5</v>
      </c>
      <c r="F7" s="30" t="str">
        <f>'1'!F7</f>
        <v>7141-14-000</v>
      </c>
      <c r="G7" s="1"/>
    </row>
    <row r="8" spans="1:7" ht="16.5" x14ac:dyDescent="0.3">
      <c r="B8" s="69" t="s">
        <v>7</v>
      </c>
      <c r="C8" t="str">
        <f>'1'!C8</f>
        <v>PQR</v>
      </c>
      <c r="D8" s="1"/>
      <c r="E8" s="58" t="s">
        <v>9</v>
      </c>
      <c r="F8" s="30" t="str">
        <f>'1'!F8</f>
        <v>2014-2018</v>
      </c>
      <c r="G8" s="1"/>
    </row>
    <row r="9" spans="1:7" x14ac:dyDescent="0.25">
      <c r="D9" s="1"/>
      <c r="E9" s="1"/>
      <c r="F9" s="1"/>
      <c r="G9" s="1"/>
    </row>
    <row r="10" spans="1:7" x14ac:dyDescent="0.25">
      <c r="C10" s="4" t="s">
        <v>11</v>
      </c>
      <c r="D10" s="88">
        <f>'5'!D29</f>
        <v>941.5</v>
      </c>
      <c r="E10" s="1"/>
      <c r="F10" s="1"/>
      <c r="G10" s="1"/>
    </row>
    <row r="11" spans="1:7" x14ac:dyDescent="0.25">
      <c r="C11" s="4" t="s">
        <v>12</v>
      </c>
      <c r="D11" s="88">
        <f>'5'!D30</f>
        <v>123</v>
      </c>
      <c r="E11" s="1"/>
      <c r="F11" s="1"/>
      <c r="G11" s="1"/>
    </row>
    <row r="12" spans="1:7" x14ac:dyDescent="0.25">
      <c r="C12" s="6" t="s">
        <v>13</v>
      </c>
      <c r="D12" s="31">
        <f>'5'!D33</f>
        <v>7.654471544715447</v>
      </c>
      <c r="E12" s="1"/>
      <c r="F12" s="1"/>
      <c r="G12" s="1"/>
    </row>
    <row r="13" spans="1:7" ht="31.5" customHeight="1" x14ac:dyDescent="0.25">
      <c r="A13" s="74" t="s">
        <v>14</v>
      </c>
      <c r="B13" s="74" t="s">
        <v>15</v>
      </c>
      <c r="C13" s="75" t="s">
        <v>16</v>
      </c>
      <c r="D13" s="75" t="s">
        <v>17</v>
      </c>
      <c r="E13" s="75" t="s">
        <v>18</v>
      </c>
      <c r="F13" s="74" t="s">
        <v>19</v>
      </c>
      <c r="G13" s="74" t="s">
        <v>20</v>
      </c>
    </row>
    <row r="14" spans="1:7" ht="15.75" x14ac:dyDescent="0.25">
      <c r="A14" s="64">
        <v>1</v>
      </c>
      <c r="B14" s="78" t="s">
        <v>144</v>
      </c>
      <c r="C14" s="79" t="s">
        <v>184</v>
      </c>
      <c r="D14" s="78">
        <v>3.5</v>
      </c>
      <c r="E14" s="76" t="s">
        <v>23</v>
      </c>
      <c r="F14" s="77">
        <f t="shared" ref="F14:F22" si="0">IF(E14="","",INDEX($C$44:$C$52,MATCH(E14,$A$44:$A$52,0)))</f>
        <v>7</v>
      </c>
      <c r="G14" s="93">
        <f>IF(F14="",0,D14*F14)</f>
        <v>24.5</v>
      </c>
    </row>
    <row r="15" spans="1:7" ht="15.75" x14ac:dyDescent="0.25">
      <c r="A15" s="64">
        <v>2</v>
      </c>
      <c r="B15" s="78" t="s">
        <v>145</v>
      </c>
      <c r="C15" s="79" t="s">
        <v>146</v>
      </c>
      <c r="D15" s="78">
        <v>3.5</v>
      </c>
      <c r="E15" s="76" t="s">
        <v>29</v>
      </c>
      <c r="F15" s="77">
        <f t="shared" si="0"/>
        <v>8</v>
      </c>
      <c r="G15" s="93">
        <f t="shared" ref="G15:G23" si="1">IF(F15="",0,D15*F15)</f>
        <v>28</v>
      </c>
    </row>
    <row r="16" spans="1:7" ht="15.75" x14ac:dyDescent="0.25">
      <c r="A16" s="64">
        <v>3</v>
      </c>
      <c r="B16" s="78" t="s">
        <v>147</v>
      </c>
      <c r="C16" s="79" t="s">
        <v>148</v>
      </c>
      <c r="D16" s="78">
        <v>3.5</v>
      </c>
      <c r="E16" s="76" t="s">
        <v>29</v>
      </c>
      <c r="F16" s="77">
        <f t="shared" si="0"/>
        <v>8</v>
      </c>
      <c r="G16" s="93">
        <f t="shared" si="1"/>
        <v>28</v>
      </c>
    </row>
    <row r="17" spans="1:7" ht="15.75" x14ac:dyDescent="0.25">
      <c r="A17" s="64">
        <v>4</v>
      </c>
      <c r="B17" s="78" t="s">
        <v>149</v>
      </c>
      <c r="C17" s="79" t="s">
        <v>150</v>
      </c>
      <c r="D17" s="78">
        <v>3.5</v>
      </c>
      <c r="E17" s="76" t="s">
        <v>29</v>
      </c>
      <c r="F17" s="77">
        <f t="shared" si="0"/>
        <v>8</v>
      </c>
      <c r="G17" s="93">
        <f t="shared" si="1"/>
        <v>28</v>
      </c>
    </row>
    <row r="18" spans="1:7" ht="15.75" x14ac:dyDescent="0.25">
      <c r="A18" s="64">
        <v>5</v>
      </c>
      <c r="B18" s="78" t="s">
        <v>151</v>
      </c>
      <c r="C18" s="79" t="s">
        <v>185</v>
      </c>
      <c r="D18" s="78">
        <v>1</v>
      </c>
      <c r="E18" s="76" t="s">
        <v>29</v>
      </c>
      <c r="F18" s="77">
        <f t="shared" si="0"/>
        <v>8</v>
      </c>
      <c r="G18" s="93">
        <f t="shared" si="1"/>
        <v>8</v>
      </c>
    </row>
    <row r="19" spans="1:7" ht="15.75" x14ac:dyDescent="0.25">
      <c r="A19" s="64">
        <v>6</v>
      </c>
      <c r="B19" s="78" t="s">
        <v>152</v>
      </c>
      <c r="C19" s="79" t="s">
        <v>186</v>
      </c>
      <c r="D19" s="78">
        <v>1</v>
      </c>
      <c r="E19" s="76" t="s">
        <v>26</v>
      </c>
      <c r="F19" s="77">
        <f t="shared" si="0"/>
        <v>9</v>
      </c>
      <c r="G19" s="93">
        <f t="shared" si="1"/>
        <v>9</v>
      </c>
    </row>
    <row r="20" spans="1:7" ht="15.75" x14ac:dyDescent="0.25">
      <c r="A20" s="64">
        <v>7</v>
      </c>
      <c r="B20" s="78" t="s">
        <v>153</v>
      </c>
      <c r="C20" s="79" t="s">
        <v>154</v>
      </c>
      <c r="D20" s="78">
        <v>1</v>
      </c>
      <c r="E20" s="76" t="s">
        <v>26</v>
      </c>
      <c r="F20" s="77">
        <f t="shared" si="0"/>
        <v>9</v>
      </c>
      <c r="G20" s="93">
        <f t="shared" si="1"/>
        <v>9</v>
      </c>
    </row>
    <row r="21" spans="1:7" ht="15.75" x14ac:dyDescent="0.25">
      <c r="A21" s="64">
        <v>8</v>
      </c>
      <c r="B21" s="78"/>
      <c r="C21" s="79" t="s">
        <v>170</v>
      </c>
      <c r="D21" s="78">
        <v>3.5</v>
      </c>
      <c r="E21" s="76" t="s">
        <v>23</v>
      </c>
      <c r="F21" s="77">
        <f t="shared" si="0"/>
        <v>7</v>
      </c>
      <c r="G21" s="93">
        <f t="shared" si="1"/>
        <v>24.5</v>
      </c>
    </row>
    <row r="22" spans="1:7" ht="15.75" x14ac:dyDescent="0.25">
      <c r="A22" s="64">
        <v>9</v>
      </c>
      <c r="B22" s="78"/>
      <c r="C22" s="79" t="s">
        <v>171</v>
      </c>
      <c r="D22" s="78">
        <v>3.5</v>
      </c>
      <c r="E22" s="76" t="s">
        <v>29</v>
      </c>
      <c r="F22" s="77">
        <f t="shared" si="0"/>
        <v>8</v>
      </c>
      <c r="G22" s="93">
        <f t="shared" si="1"/>
        <v>28</v>
      </c>
    </row>
    <row r="23" spans="1:7" ht="15.75" x14ac:dyDescent="0.25">
      <c r="A23" s="66">
        <v>10</v>
      </c>
      <c r="B23" s="78"/>
      <c r="C23" s="80"/>
      <c r="D23" s="78"/>
      <c r="E23" s="64"/>
      <c r="F23" s="77"/>
      <c r="G23" s="93">
        <f t="shared" si="1"/>
        <v>0</v>
      </c>
    </row>
    <row r="24" spans="1:7" ht="19.5" customHeight="1" x14ac:dyDescent="0.25">
      <c r="A24" s="17"/>
      <c r="B24" s="17"/>
      <c r="E24" s="17"/>
      <c r="F24" s="20"/>
      <c r="G24" s="21"/>
    </row>
    <row r="25" spans="1:7" x14ac:dyDescent="0.25">
      <c r="A25" s="17"/>
      <c r="B25" s="17"/>
      <c r="E25" s="20"/>
      <c r="F25" s="20"/>
      <c r="G25" s="21"/>
    </row>
    <row r="26" spans="1:7" x14ac:dyDescent="0.25">
      <c r="A26" s="17"/>
      <c r="B26" s="17"/>
      <c r="C26" s="18" t="s">
        <v>42</v>
      </c>
      <c r="D26" s="19">
        <f>SUM(G14:G22)</f>
        <v>187</v>
      </c>
      <c r="E26" s="17"/>
      <c r="F26" s="20"/>
      <c r="G26" s="21"/>
    </row>
    <row r="27" spans="1:7" ht="35.25" customHeight="1" x14ac:dyDescent="0.25">
      <c r="A27" s="17"/>
      <c r="B27" s="17"/>
      <c r="C27" s="22" t="s">
        <v>43</v>
      </c>
      <c r="D27" s="19">
        <f>SUM(D14:D22)</f>
        <v>24</v>
      </c>
      <c r="E27" s="17"/>
      <c r="F27" s="20"/>
      <c r="G27" s="21"/>
    </row>
    <row r="28" spans="1:7" ht="16.5" customHeight="1" x14ac:dyDescent="0.25">
      <c r="A28" s="17"/>
      <c r="B28" s="17"/>
      <c r="C28" s="18"/>
      <c r="D28" s="19"/>
      <c r="E28" s="17"/>
      <c r="F28" s="20"/>
      <c r="G28" s="21"/>
    </row>
    <row r="29" spans="1:7" ht="30" x14ac:dyDescent="0.25">
      <c r="C29" s="23" t="s">
        <v>44</v>
      </c>
      <c r="D29" s="19">
        <f>D10+D26</f>
        <v>1128.5</v>
      </c>
      <c r="E29" s="20"/>
      <c r="F29" s="20"/>
      <c r="G29" s="21"/>
    </row>
    <row r="30" spans="1:7" x14ac:dyDescent="0.25">
      <c r="C30" s="23" t="s">
        <v>45</v>
      </c>
      <c r="D30" s="19">
        <f>D11+D27</f>
        <v>147</v>
      </c>
      <c r="E30" s="1"/>
      <c r="F30" s="1"/>
      <c r="G30" s="1"/>
    </row>
    <row r="31" spans="1:7" x14ac:dyDescent="0.25">
      <c r="C31" s="25"/>
      <c r="D31" s="21"/>
      <c r="E31" s="1"/>
      <c r="F31" s="1"/>
      <c r="G31" s="1"/>
    </row>
    <row r="32" spans="1:7" x14ac:dyDescent="0.25">
      <c r="C32" s="17" t="s">
        <v>46</v>
      </c>
      <c r="D32" s="26">
        <f>D26/D27</f>
        <v>7.791666666666667</v>
      </c>
      <c r="E32" s="1"/>
      <c r="F32" s="1"/>
      <c r="G32" s="1"/>
    </row>
    <row r="33" spans="1:7" x14ac:dyDescent="0.25">
      <c r="C33" s="17" t="s">
        <v>98</v>
      </c>
      <c r="D33" s="26">
        <f>D29/D30</f>
        <v>7.6768707482993195</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D37" s="1"/>
      <c r="E37" s="1"/>
      <c r="F37" s="1"/>
      <c r="G37" s="1"/>
    </row>
    <row r="38" spans="1:7" x14ac:dyDescent="0.25">
      <c r="A38" s="27" t="s">
        <v>157</v>
      </c>
      <c r="D38" s="1"/>
      <c r="E38" s="1"/>
      <c r="F38" s="1"/>
      <c r="G38" s="1"/>
    </row>
    <row r="39" spans="1:7" x14ac:dyDescent="0.25">
      <c r="A39" s="27"/>
      <c r="D39" s="1"/>
      <c r="E39" s="1"/>
      <c r="F39" s="1"/>
      <c r="G39" s="1"/>
    </row>
    <row r="40" spans="1:7" x14ac:dyDescent="0.25">
      <c r="A40" s="27"/>
      <c r="D40" s="1"/>
      <c r="E40" s="1"/>
      <c r="F40" s="1"/>
      <c r="G40" s="1"/>
    </row>
    <row r="41" spans="1:7" x14ac:dyDescent="0.25">
      <c r="A41" s="27"/>
      <c r="D41" s="1"/>
      <c r="E41" s="1"/>
      <c r="F41" s="1"/>
      <c r="G41" s="1"/>
    </row>
    <row r="42" spans="1:7" x14ac:dyDescent="0.25">
      <c r="D42" s="1"/>
      <c r="E42" s="1"/>
      <c r="F42" s="1"/>
      <c r="G42" s="1"/>
    </row>
    <row r="43" spans="1:7" x14ac:dyDescent="0.25">
      <c r="A43" s="28" t="s">
        <v>18</v>
      </c>
      <c r="B43" s="28" t="s">
        <v>48</v>
      </c>
      <c r="C43" s="28" t="s">
        <v>49</v>
      </c>
      <c r="D43" s="1"/>
      <c r="E43" s="1"/>
      <c r="F43" s="1"/>
      <c r="G43" s="1"/>
    </row>
    <row r="44" spans="1:7" x14ac:dyDescent="0.25">
      <c r="A44" s="29" t="s">
        <v>50</v>
      </c>
      <c r="B44" s="29" t="s">
        <v>51</v>
      </c>
      <c r="C44" s="29">
        <v>10</v>
      </c>
      <c r="D44" s="30" t="s">
        <v>52</v>
      </c>
      <c r="E44" s="1"/>
      <c r="F44" s="1"/>
      <c r="G44" s="1"/>
    </row>
    <row r="45" spans="1:7" x14ac:dyDescent="0.25">
      <c r="A45" s="29" t="s">
        <v>26</v>
      </c>
      <c r="B45" s="29" t="s">
        <v>53</v>
      </c>
      <c r="C45" s="29">
        <v>9</v>
      </c>
      <c r="D45" s="30" t="s">
        <v>54</v>
      </c>
      <c r="E45" s="1"/>
      <c r="F45" s="1"/>
      <c r="G45" s="1"/>
    </row>
    <row r="46" spans="1:7" x14ac:dyDescent="0.25">
      <c r="A46" s="29" t="s">
        <v>29</v>
      </c>
      <c r="B46" s="29" t="s">
        <v>55</v>
      </c>
      <c r="C46" s="29">
        <v>8</v>
      </c>
      <c r="D46" s="30" t="s">
        <v>56</v>
      </c>
      <c r="E46" s="1"/>
      <c r="F46" s="1"/>
      <c r="G46" s="1"/>
    </row>
    <row r="47" spans="1:7" x14ac:dyDescent="0.25">
      <c r="A47" s="29" t="s">
        <v>23</v>
      </c>
      <c r="B47" s="29" t="s">
        <v>57</v>
      </c>
      <c r="C47" s="29">
        <v>7</v>
      </c>
      <c r="D47" s="30" t="s">
        <v>58</v>
      </c>
      <c r="E47" s="1"/>
      <c r="F47" s="1"/>
      <c r="G47" s="1"/>
    </row>
    <row r="48" spans="1:7" x14ac:dyDescent="0.25">
      <c r="A48" s="29" t="s">
        <v>59</v>
      </c>
      <c r="B48" s="29" t="s">
        <v>60</v>
      </c>
      <c r="C48" s="29">
        <v>6</v>
      </c>
      <c r="D48" s="30" t="s">
        <v>61</v>
      </c>
      <c r="E48" s="1"/>
      <c r="F48" s="1"/>
      <c r="G48" s="1"/>
    </row>
    <row r="49" spans="1:7" x14ac:dyDescent="0.25">
      <c r="A49" s="29" t="s">
        <v>62</v>
      </c>
      <c r="B49" s="29" t="s">
        <v>63</v>
      </c>
      <c r="C49" s="29">
        <v>5</v>
      </c>
      <c r="D49" s="30" t="s">
        <v>64</v>
      </c>
      <c r="E49" s="1"/>
      <c r="F49" s="1"/>
      <c r="G49" s="1"/>
    </row>
    <row r="50" spans="1:7" x14ac:dyDescent="0.25">
      <c r="A50" s="29" t="s">
        <v>200</v>
      </c>
      <c r="B50" s="29">
        <v>40</v>
      </c>
      <c r="C50" s="29">
        <v>4</v>
      </c>
      <c r="D50" s="30" t="s">
        <v>201</v>
      </c>
      <c r="E50" s="1"/>
      <c r="F50" s="1"/>
      <c r="G50" s="1"/>
    </row>
    <row r="51" spans="1:7" x14ac:dyDescent="0.25">
      <c r="A51" s="29" t="s">
        <v>67</v>
      </c>
      <c r="B51" s="29" t="s">
        <v>66</v>
      </c>
      <c r="C51" s="29">
        <v>0</v>
      </c>
      <c r="D51" s="30" t="s">
        <v>66</v>
      </c>
      <c r="E51" s="1"/>
      <c r="F51" s="1"/>
      <c r="G51" s="1"/>
    </row>
    <row r="52" spans="1:7" x14ac:dyDescent="0.25">
      <c r="A52" s="29" t="s">
        <v>65</v>
      </c>
      <c r="B52" s="29" t="s">
        <v>68</v>
      </c>
      <c r="C52" s="29">
        <v>0</v>
      </c>
      <c r="D52" s="30" t="s">
        <v>69</v>
      </c>
      <c r="E52" s="1"/>
      <c r="F52" s="1"/>
      <c r="G52" s="1"/>
    </row>
  </sheetData>
  <mergeCells count="3">
    <mergeCell ref="A1:G1"/>
    <mergeCell ref="A2:G2"/>
    <mergeCell ref="A4:G4"/>
  </mergeCells>
  <dataValidations count="1">
    <dataValidation type="list" allowBlank="1" showInputMessage="1" showErrorMessage="1" sqref="E14:E23">
      <formula1>$A$44:$A$52</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5" workbookViewId="0">
      <selection activeCell="G14" sqref="G14:G23"/>
    </sheetView>
  </sheetViews>
  <sheetFormatPr defaultRowHeight="15" x14ac:dyDescent="0.25"/>
  <cols>
    <col min="1" max="1" width="6.7109375" customWidth="1"/>
    <col min="3" max="3" width="38.140625" customWidth="1"/>
    <col min="5" max="5" width="7.85546875" customWidth="1"/>
    <col min="6" max="6" width="8.5703125" customWidth="1"/>
    <col min="7" max="7" width="9.7109375"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182</v>
      </c>
      <c r="B4" s="90"/>
      <c r="C4" s="90"/>
      <c r="D4" s="90"/>
      <c r="E4" s="90"/>
      <c r="F4" s="90"/>
      <c r="G4" s="90"/>
    </row>
    <row r="5" spans="1:7" x14ac:dyDescent="0.25">
      <c r="A5" s="1"/>
      <c r="B5" s="1"/>
      <c r="C5" s="1"/>
      <c r="D5" s="1"/>
      <c r="E5" s="1"/>
      <c r="F5" s="1"/>
      <c r="G5" s="1"/>
    </row>
    <row r="6" spans="1:7" ht="16.5" x14ac:dyDescent="0.3">
      <c r="B6" s="69" t="s">
        <v>0</v>
      </c>
      <c r="C6" t="str">
        <f>'1'!C6</f>
        <v>ABC</v>
      </c>
      <c r="D6" s="1"/>
      <c r="E6" s="58" t="s">
        <v>2</v>
      </c>
      <c r="F6" s="30">
        <f>'1'!F6</f>
        <v>1234</v>
      </c>
      <c r="G6" s="1"/>
    </row>
    <row r="7" spans="1:7" ht="16.5" x14ac:dyDescent="0.3">
      <c r="A7" s="58"/>
      <c r="B7" s="69" t="s">
        <v>3</v>
      </c>
      <c r="C7" t="str">
        <f>'1'!C7</f>
        <v>XYZ</v>
      </c>
      <c r="D7" s="1"/>
      <c r="E7" s="58" t="s">
        <v>5</v>
      </c>
      <c r="F7" s="30" t="str">
        <f>'1'!F7</f>
        <v>7141-14-000</v>
      </c>
      <c r="G7" s="1"/>
    </row>
    <row r="8" spans="1:7" ht="16.5" x14ac:dyDescent="0.3">
      <c r="B8" s="69" t="s">
        <v>7</v>
      </c>
      <c r="C8" t="str">
        <f>'1'!C8</f>
        <v>PQR</v>
      </c>
      <c r="D8" s="1"/>
      <c r="E8" s="58" t="s">
        <v>9</v>
      </c>
      <c r="F8" s="30" t="str">
        <f>'1'!F8</f>
        <v>2014-2018</v>
      </c>
      <c r="G8" s="1"/>
    </row>
    <row r="9" spans="1:7" x14ac:dyDescent="0.25">
      <c r="D9" s="1"/>
      <c r="E9" s="1"/>
      <c r="F9" s="1"/>
      <c r="G9" s="1"/>
    </row>
    <row r="10" spans="1:7" x14ac:dyDescent="0.25">
      <c r="C10" s="4" t="s">
        <v>11</v>
      </c>
      <c r="D10" s="88">
        <f>'6'!D29</f>
        <v>1128.5</v>
      </c>
      <c r="E10" s="1"/>
      <c r="F10" s="1"/>
      <c r="G10" s="1"/>
    </row>
    <row r="11" spans="1:7" x14ac:dyDescent="0.25">
      <c r="C11" s="4" t="s">
        <v>12</v>
      </c>
      <c r="D11" s="88">
        <f>'6'!D30</f>
        <v>147</v>
      </c>
      <c r="E11" s="1"/>
      <c r="F11" s="1"/>
      <c r="G11" s="1"/>
    </row>
    <row r="12" spans="1:7" x14ac:dyDescent="0.25">
      <c r="C12" s="6" t="s">
        <v>13</v>
      </c>
      <c r="D12" s="31">
        <f>'6'!D33</f>
        <v>7.6768707482993195</v>
      </c>
      <c r="E12" s="1"/>
      <c r="F12" s="1"/>
      <c r="G12" s="1"/>
    </row>
    <row r="13" spans="1:7" ht="30" x14ac:dyDescent="0.25">
      <c r="A13" s="74" t="s">
        <v>14</v>
      </c>
      <c r="B13" s="74" t="s">
        <v>15</v>
      </c>
      <c r="C13" s="75" t="s">
        <v>16</v>
      </c>
      <c r="D13" s="75" t="s">
        <v>17</v>
      </c>
      <c r="E13" s="75" t="s">
        <v>18</v>
      </c>
      <c r="F13" s="74" t="s">
        <v>19</v>
      </c>
      <c r="G13" s="74" t="s">
        <v>20</v>
      </c>
    </row>
    <row r="14" spans="1:7" ht="15" customHeight="1" x14ac:dyDescent="0.25">
      <c r="A14" s="64">
        <v>1</v>
      </c>
      <c r="B14" s="56" t="s">
        <v>172</v>
      </c>
      <c r="C14" s="53" t="s">
        <v>187</v>
      </c>
      <c r="D14" s="78">
        <v>3.5</v>
      </c>
      <c r="E14" s="76" t="s">
        <v>59</v>
      </c>
      <c r="F14" s="77">
        <f t="shared" ref="F14:F22" si="0">IF(E14="","",INDEX($C$45:$C$53,MATCH(E14,$A$45:$A$53,0)))</f>
        <v>6</v>
      </c>
      <c r="G14" s="93">
        <f>IF(F14="",0,D14*F14)</f>
        <v>21</v>
      </c>
    </row>
    <row r="15" spans="1:7" ht="15" customHeight="1" x14ac:dyDescent="0.25">
      <c r="A15" s="64">
        <v>2</v>
      </c>
      <c r="B15" s="56" t="s">
        <v>173</v>
      </c>
      <c r="C15" s="53" t="s">
        <v>188</v>
      </c>
      <c r="D15" s="78">
        <v>3.5</v>
      </c>
      <c r="E15" s="76" t="s">
        <v>23</v>
      </c>
      <c r="F15" s="77">
        <f t="shared" si="0"/>
        <v>7</v>
      </c>
      <c r="G15" s="93">
        <f t="shared" ref="G15:G23" si="1">IF(F15="",0,D15*F15)</f>
        <v>24.5</v>
      </c>
    </row>
    <row r="16" spans="1:7" ht="15" customHeight="1" x14ac:dyDescent="0.25">
      <c r="A16" s="64">
        <v>3</v>
      </c>
      <c r="B16" s="56" t="s">
        <v>174</v>
      </c>
      <c r="C16" s="53" t="s">
        <v>189</v>
      </c>
      <c r="D16" s="78">
        <v>3.5</v>
      </c>
      <c r="E16" s="76" t="s">
        <v>23</v>
      </c>
      <c r="F16" s="77">
        <f t="shared" si="0"/>
        <v>7</v>
      </c>
      <c r="G16" s="93">
        <f t="shared" si="1"/>
        <v>24.5</v>
      </c>
    </row>
    <row r="17" spans="1:7" ht="15" customHeight="1" x14ac:dyDescent="0.25">
      <c r="A17" s="64">
        <v>4</v>
      </c>
      <c r="B17" s="56" t="s">
        <v>175</v>
      </c>
      <c r="C17" s="53" t="s">
        <v>190</v>
      </c>
      <c r="D17" s="78">
        <v>3.5</v>
      </c>
      <c r="E17" s="76" t="s">
        <v>23</v>
      </c>
      <c r="F17" s="77">
        <f t="shared" si="0"/>
        <v>7</v>
      </c>
      <c r="G17" s="93">
        <f t="shared" si="1"/>
        <v>24.5</v>
      </c>
    </row>
    <row r="18" spans="1:7" ht="15" customHeight="1" x14ac:dyDescent="0.25">
      <c r="A18" s="64">
        <v>5</v>
      </c>
      <c r="B18" s="56" t="s">
        <v>176</v>
      </c>
      <c r="C18" s="53" t="s">
        <v>191</v>
      </c>
      <c r="D18" s="78">
        <v>1</v>
      </c>
      <c r="E18" s="76" t="s">
        <v>29</v>
      </c>
      <c r="F18" s="77">
        <f t="shared" si="0"/>
        <v>8</v>
      </c>
      <c r="G18" s="93">
        <f t="shared" si="1"/>
        <v>8</v>
      </c>
    </row>
    <row r="19" spans="1:7" ht="15" customHeight="1" x14ac:dyDescent="0.25">
      <c r="A19" s="64">
        <v>6</v>
      </c>
      <c r="B19" s="56" t="s">
        <v>177</v>
      </c>
      <c r="C19" s="53" t="s">
        <v>192</v>
      </c>
      <c r="D19" s="78">
        <v>1</v>
      </c>
      <c r="E19" s="76" t="s">
        <v>26</v>
      </c>
      <c r="F19" s="77">
        <f t="shared" si="0"/>
        <v>9</v>
      </c>
      <c r="G19" s="93">
        <f t="shared" si="1"/>
        <v>9</v>
      </c>
    </row>
    <row r="20" spans="1:7" ht="15" customHeight="1" x14ac:dyDescent="0.25">
      <c r="A20" s="64">
        <v>7</v>
      </c>
      <c r="B20" s="56" t="s">
        <v>178</v>
      </c>
      <c r="C20" s="53" t="s">
        <v>193</v>
      </c>
      <c r="D20" s="78">
        <v>1</v>
      </c>
      <c r="E20" s="76" t="s">
        <v>29</v>
      </c>
      <c r="F20" s="77">
        <f t="shared" si="0"/>
        <v>8</v>
      </c>
      <c r="G20" s="93">
        <f t="shared" si="1"/>
        <v>8</v>
      </c>
    </row>
    <row r="21" spans="1:7" ht="15" customHeight="1" x14ac:dyDescent="0.25">
      <c r="A21" s="64">
        <v>8</v>
      </c>
      <c r="B21" s="56"/>
      <c r="C21" s="53" t="s">
        <v>179</v>
      </c>
      <c r="D21" s="78">
        <v>3.5</v>
      </c>
      <c r="E21" s="76" t="s">
        <v>26</v>
      </c>
      <c r="F21" s="77">
        <f t="shared" si="0"/>
        <v>9</v>
      </c>
      <c r="G21" s="93">
        <f t="shared" si="1"/>
        <v>31.5</v>
      </c>
    </row>
    <row r="22" spans="1:7" ht="15" customHeight="1" x14ac:dyDescent="0.25">
      <c r="A22" s="64">
        <v>9</v>
      </c>
      <c r="B22" s="56"/>
      <c r="C22" s="53" t="s">
        <v>180</v>
      </c>
      <c r="D22" s="78">
        <v>3.5</v>
      </c>
      <c r="E22" s="76" t="s">
        <v>26</v>
      </c>
      <c r="F22" s="77">
        <f t="shared" si="0"/>
        <v>9</v>
      </c>
      <c r="G22" s="93">
        <f t="shared" si="1"/>
        <v>31.5</v>
      </c>
    </row>
    <row r="23" spans="1:7" ht="15" customHeight="1" x14ac:dyDescent="0.25">
      <c r="A23" s="66">
        <v>10</v>
      </c>
      <c r="B23" s="56"/>
      <c r="C23" s="57"/>
      <c r="D23" s="78"/>
      <c r="E23" s="64"/>
      <c r="F23" s="63"/>
      <c r="G23" s="93">
        <f t="shared" si="1"/>
        <v>0</v>
      </c>
    </row>
    <row r="24" spans="1:7" ht="27.75" customHeight="1" x14ac:dyDescent="0.25">
      <c r="A24" s="17"/>
      <c r="B24" s="17"/>
      <c r="E24" s="17"/>
      <c r="F24" s="20"/>
      <c r="G24" s="21"/>
    </row>
    <row r="25" spans="1:7" x14ac:dyDescent="0.25">
      <c r="A25" s="17"/>
      <c r="B25" s="17"/>
      <c r="E25" s="20"/>
      <c r="F25" s="20"/>
      <c r="G25" s="21"/>
    </row>
    <row r="26" spans="1:7" x14ac:dyDescent="0.25">
      <c r="A26" s="17"/>
      <c r="B26" s="17"/>
      <c r="C26" s="18" t="s">
        <v>42</v>
      </c>
      <c r="D26" s="19">
        <f>SUM(G14:G23)</f>
        <v>182.5</v>
      </c>
      <c r="E26" s="17"/>
      <c r="F26" s="20"/>
      <c r="G26" s="21"/>
    </row>
    <row r="27" spans="1:7" ht="21" customHeight="1" x14ac:dyDescent="0.25">
      <c r="A27" s="17"/>
      <c r="B27" s="17"/>
      <c r="C27" s="22" t="s">
        <v>43</v>
      </c>
      <c r="D27" s="19">
        <f>SUM(D14:D23)</f>
        <v>24</v>
      </c>
      <c r="E27" s="17"/>
      <c r="F27" s="20"/>
      <c r="G27" s="21"/>
    </row>
    <row r="28" spans="1:7" ht="20.25" customHeight="1" x14ac:dyDescent="0.25">
      <c r="A28" s="17"/>
      <c r="B28" s="17"/>
      <c r="C28" s="18"/>
      <c r="D28" s="19"/>
      <c r="E28" s="17"/>
      <c r="F28" s="20"/>
      <c r="G28" s="21"/>
    </row>
    <row r="29" spans="1:7" x14ac:dyDescent="0.25">
      <c r="C29" s="23" t="s">
        <v>44</v>
      </c>
      <c r="D29" s="19">
        <f>D10+D26</f>
        <v>1311</v>
      </c>
      <c r="E29" s="20"/>
      <c r="F29" s="20"/>
      <c r="G29" s="21"/>
    </row>
    <row r="30" spans="1:7" x14ac:dyDescent="0.25">
      <c r="C30" s="23" t="s">
        <v>45</v>
      </c>
      <c r="D30" s="19">
        <f>D11+D27</f>
        <v>171</v>
      </c>
      <c r="E30" s="1"/>
      <c r="F30" s="1"/>
      <c r="G30" s="1"/>
    </row>
    <row r="31" spans="1:7" x14ac:dyDescent="0.25">
      <c r="C31" s="25"/>
      <c r="D31" s="21"/>
      <c r="E31" s="1"/>
      <c r="F31" s="1"/>
      <c r="G31" s="1"/>
    </row>
    <row r="32" spans="1:7" x14ac:dyDescent="0.25">
      <c r="C32" s="17" t="s">
        <v>46</v>
      </c>
      <c r="D32" s="26">
        <f>D26/D27</f>
        <v>7.604166666666667</v>
      </c>
      <c r="E32" s="1"/>
      <c r="F32" s="1"/>
      <c r="G32" s="1"/>
    </row>
    <row r="33" spans="1:7" x14ac:dyDescent="0.25">
      <c r="C33" s="17" t="s">
        <v>99</v>
      </c>
      <c r="D33" s="26">
        <f>D29/D30</f>
        <v>7.666666666666667</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D37" s="1"/>
      <c r="E37" s="1"/>
      <c r="F37" s="1"/>
      <c r="G37" s="1"/>
    </row>
    <row r="38" spans="1:7" x14ac:dyDescent="0.25">
      <c r="A38" s="27" t="s">
        <v>156</v>
      </c>
      <c r="D38" s="1"/>
      <c r="E38" s="1"/>
      <c r="F38" s="1"/>
      <c r="G38" s="1"/>
    </row>
    <row r="39" spans="1:7" x14ac:dyDescent="0.25">
      <c r="A39" s="27"/>
      <c r="D39" s="1"/>
      <c r="E39" s="1"/>
      <c r="F39" s="1"/>
      <c r="G39" s="1"/>
    </row>
    <row r="40" spans="1:7" x14ac:dyDescent="0.25">
      <c r="A40" s="27"/>
      <c r="D40" s="1"/>
      <c r="E40" s="1"/>
      <c r="F40" s="1"/>
      <c r="G40" s="1"/>
    </row>
    <row r="41" spans="1:7" x14ac:dyDescent="0.25">
      <c r="A41" s="27"/>
      <c r="D41" s="1"/>
      <c r="E41" s="1"/>
      <c r="F41" s="1"/>
      <c r="G41" s="1"/>
    </row>
    <row r="42" spans="1:7" x14ac:dyDescent="0.25">
      <c r="A42" s="27"/>
      <c r="D42" s="1"/>
      <c r="E42" s="1"/>
      <c r="F42" s="1"/>
      <c r="G42" s="1"/>
    </row>
    <row r="43" spans="1:7" x14ac:dyDescent="0.25">
      <c r="D43" s="1"/>
      <c r="E43" s="1"/>
      <c r="F43" s="1"/>
      <c r="G43" s="1"/>
    </row>
    <row r="44" spans="1:7" x14ac:dyDescent="0.25">
      <c r="A44" s="28" t="s">
        <v>18</v>
      </c>
      <c r="B44" s="28" t="s">
        <v>48</v>
      </c>
      <c r="C44" s="28" t="s">
        <v>49</v>
      </c>
      <c r="D44" s="1"/>
      <c r="E44" s="1"/>
      <c r="F44" s="1"/>
      <c r="G44" s="1"/>
    </row>
    <row r="45" spans="1:7" x14ac:dyDescent="0.25">
      <c r="A45" s="29" t="s">
        <v>50</v>
      </c>
      <c r="B45" s="29" t="s">
        <v>51</v>
      </c>
      <c r="C45" s="29">
        <v>10</v>
      </c>
      <c r="D45" s="30" t="s">
        <v>52</v>
      </c>
      <c r="E45" s="1"/>
      <c r="F45" s="1"/>
      <c r="G45" s="1"/>
    </row>
    <row r="46" spans="1:7" x14ac:dyDescent="0.25">
      <c r="A46" s="29" t="s">
        <v>26</v>
      </c>
      <c r="B46" s="29" t="s">
        <v>53</v>
      </c>
      <c r="C46" s="29">
        <v>9</v>
      </c>
      <c r="D46" s="30" t="s">
        <v>54</v>
      </c>
      <c r="E46" s="1"/>
      <c r="F46" s="1"/>
      <c r="G46" s="1"/>
    </row>
    <row r="47" spans="1:7" x14ac:dyDescent="0.25">
      <c r="A47" s="29" t="s">
        <v>29</v>
      </c>
      <c r="B47" s="29" t="s">
        <v>55</v>
      </c>
      <c r="C47" s="29">
        <v>8</v>
      </c>
      <c r="D47" s="30" t="s">
        <v>56</v>
      </c>
      <c r="E47" s="1"/>
      <c r="F47" s="1"/>
      <c r="G47" s="1"/>
    </row>
    <row r="48" spans="1:7" x14ac:dyDescent="0.25">
      <c r="A48" s="29" t="s">
        <v>23</v>
      </c>
      <c r="B48" s="29" t="s">
        <v>57</v>
      </c>
      <c r="C48" s="29">
        <v>7</v>
      </c>
      <c r="D48" s="30" t="s">
        <v>58</v>
      </c>
      <c r="E48" s="1"/>
      <c r="F48" s="1"/>
      <c r="G48" s="1"/>
    </row>
    <row r="49" spans="1:7" x14ac:dyDescent="0.25">
      <c r="A49" s="29" t="s">
        <v>59</v>
      </c>
      <c r="B49" s="29" t="s">
        <v>60</v>
      </c>
      <c r="C49" s="29">
        <v>6</v>
      </c>
      <c r="D49" s="30" t="s">
        <v>61</v>
      </c>
      <c r="E49" s="1"/>
      <c r="F49" s="1"/>
      <c r="G49" s="1"/>
    </row>
    <row r="50" spans="1:7" x14ac:dyDescent="0.25">
      <c r="A50" s="29" t="s">
        <v>62</v>
      </c>
      <c r="B50" s="29" t="s">
        <v>63</v>
      </c>
      <c r="C50" s="29">
        <v>5</v>
      </c>
      <c r="D50" s="30" t="s">
        <v>64</v>
      </c>
      <c r="E50" s="1"/>
      <c r="F50" s="1"/>
      <c r="G50" s="1"/>
    </row>
    <row r="51" spans="1:7" x14ac:dyDescent="0.25">
      <c r="A51" s="29" t="s">
        <v>200</v>
      </c>
      <c r="B51" s="29">
        <v>40</v>
      </c>
      <c r="C51" s="29">
        <v>4</v>
      </c>
      <c r="D51" s="30" t="s">
        <v>201</v>
      </c>
      <c r="E51" s="1"/>
      <c r="F51" s="1"/>
      <c r="G51" s="1"/>
    </row>
    <row r="52" spans="1:7" x14ac:dyDescent="0.25">
      <c r="A52" s="29" t="s">
        <v>67</v>
      </c>
      <c r="B52" s="29" t="s">
        <v>66</v>
      </c>
      <c r="C52" s="29">
        <v>0</v>
      </c>
      <c r="D52" s="30" t="s">
        <v>66</v>
      </c>
      <c r="E52" s="1"/>
      <c r="F52" s="1"/>
      <c r="G52" s="1"/>
    </row>
    <row r="53" spans="1:7" x14ac:dyDescent="0.25">
      <c r="A53" s="29" t="s">
        <v>65</v>
      </c>
      <c r="B53" s="29" t="s">
        <v>68</v>
      </c>
      <c r="C53" s="29">
        <v>0</v>
      </c>
      <c r="D53" s="30" t="s">
        <v>69</v>
      </c>
      <c r="E53" s="1"/>
      <c r="F53" s="1"/>
      <c r="G53" s="1"/>
    </row>
  </sheetData>
  <mergeCells count="3">
    <mergeCell ref="A1:G1"/>
    <mergeCell ref="A2:G2"/>
    <mergeCell ref="A4:G4"/>
  </mergeCells>
  <dataValidations count="1">
    <dataValidation type="list" allowBlank="1" showInputMessage="1" showErrorMessage="1" sqref="E14:E23">
      <formula1>$A$45:$A$53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8" workbookViewId="0">
      <selection activeCell="C18" sqref="C18"/>
    </sheetView>
  </sheetViews>
  <sheetFormatPr defaultRowHeight="15" x14ac:dyDescent="0.25"/>
  <cols>
    <col min="1" max="1" width="8.42578125" customWidth="1"/>
    <col min="3" max="3" width="34.140625" customWidth="1"/>
    <col min="6" max="6" width="9.85546875" customWidth="1"/>
    <col min="7" max="7" width="9.5703125"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182</v>
      </c>
      <c r="B4" s="90"/>
      <c r="C4" s="90"/>
      <c r="D4" s="90"/>
      <c r="E4" s="90"/>
      <c r="F4" s="90"/>
      <c r="G4" s="90"/>
    </row>
    <row r="5" spans="1:7" x14ac:dyDescent="0.25">
      <c r="A5" s="1"/>
      <c r="B5" s="1"/>
      <c r="C5" s="1"/>
      <c r="D5" s="1"/>
      <c r="E5" s="1"/>
      <c r="F5" s="1"/>
      <c r="G5" s="1"/>
    </row>
    <row r="6" spans="1:7" ht="16.5" x14ac:dyDescent="0.3">
      <c r="B6" s="69" t="s">
        <v>0</v>
      </c>
      <c r="C6" t="str">
        <f>'1'!C6</f>
        <v>ABC</v>
      </c>
      <c r="D6" s="1"/>
      <c r="E6" s="58" t="s">
        <v>2</v>
      </c>
      <c r="F6" s="30">
        <f>'1'!F6</f>
        <v>1234</v>
      </c>
      <c r="G6" s="1"/>
    </row>
    <row r="7" spans="1:7" ht="16.5" x14ac:dyDescent="0.3">
      <c r="A7" s="58"/>
      <c r="B7" s="69" t="s">
        <v>3</v>
      </c>
      <c r="C7" t="str">
        <f>'1'!C7</f>
        <v>XYZ</v>
      </c>
      <c r="D7" s="1"/>
      <c r="E7" s="58" t="s">
        <v>5</v>
      </c>
      <c r="F7" s="30" t="str">
        <f>'1'!F7</f>
        <v>7141-14-000</v>
      </c>
      <c r="G7" s="1"/>
    </row>
    <row r="8" spans="1:7" ht="16.5" x14ac:dyDescent="0.3">
      <c r="B8" s="69" t="s">
        <v>7</v>
      </c>
      <c r="C8" t="str">
        <f>'1'!C8</f>
        <v>PQR</v>
      </c>
      <c r="D8" s="1"/>
      <c r="E8" s="58" t="s">
        <v>9</v>
      </c>
      <c r="F8" s="30" t="str">
        <f>'1'!F8</f>
        <v>2014-2018</v>
      </c>
      <c r="G8" s="1"/>
    </row>
    <row r="9" spans="1:7" x14ac:dyDescent="0.25">
      <c r="D9" s="1"/>
      <c r="E9" s="1"/>
      <c r="F9" s="1"/>
      <c r="G9" s="1"/>
    </row>
    <row r="10" spans="1:7" x14ac:dyDescent="0.25">
      <c r="C10" s="4" t="s">
        <v>11</v>
      </c>
      <c r="D10" s="88">
        <f>'7'!D29</f>
        <v>1311</v>
      </c>
      <c r="E10" s="1"/>
      <c r="F10" s="1"/>
      <c r="G10" s="1"/>
    </row>
    <row r="11" spans="1:7" x14ac:dyDescent="0.25">
      <c r="C11" s="4" t="s">
        <v>12</v>
      </c>
      <c r="D11" s="88">
        <f>'7'!D30</f>
        <v>171</v>
      </c>
      <c r="E11" s="1"/>
      <c r="F11" s="1"/>
      <c r="G11" s="1"/>
    </row>
    <row r="12" spans="1:7" x14ac:dyDescent="0.25">
      <c r="C12" s="6" t="s">
        <v>13</v>
      </c>
      <c r="D12" s="31">
        <f>'7'!D33</f>
        <v>7.666666666666667</v>
      </c>
      <c r="E12" s="1"/>
      <c r="F12" s="1"/>
      <c r="G12" s="1"/>
    </row>
    <row r="13" spans="1:7" ht="30" x14ac:dyDescent="0.25">
      <c r="A13" s="8" t="s">
        <v>14</v>
      </c>
      <c r="B13" s="9" t="s">
        <v>15</v>
      </c>
      <c r="C13" s="10" t="s">
        <v>16</v>
      </c>
      <c r="D13" s="10" t="s">
        <v>17</v>
      </c>
      <c r="E13" s="11" t="s">
        <v>18</v>
      </c>
      <c r="F13" s="8" t="s">
        <v>19</v>
      </c>
      <c r="G13" s="8" t="s">
        <v>20</v>
      </c>
    </row>
    <row r="14" spans="1:7" ht="31.5" x14ac:dyDescent="0.25">
      <c r="A14" s="12">
        <v>1</v>
      </c>
      <c r="B14" s="56" t="s">
        <v>100</v>
      </c>
      <c r="C14" s="71" t="s">
        <v>181</v>
      </c>
      <c r="D14" s="39">
        <v>20</v>
      </c>
      <c r="E14" s="36" t="s">
        <v>29</v>
      </c>
      <c r="F14" s="34">
        <f>IF(E14="","",INDEX($C$42:$C$50,MATCH(E14,$A$42:$A$50,0)))</f>
        <v>8</v>
      </c>
      <c r="G14" s="93">
        <f>IF(F14="",0,D14*F14)</f>
        <v>160</v>
      </c>
    </row>
    <row r="15" spans="1:7" ht="15.75" x14ac:dyDescent="0.25">
      <c r="A15" s="12">
        <v>2</v>
      </c>
      <c r="B15" s="32"/>
      <c r="C15" s="40"/>
      <c r="D15" s="39"/>
      <c r="E15" s="36"/>
      <c r="F15" s="34"/>
      <c r="G15" s="93">
        <f t="shared" ref="G15:G23" si="0">IF(F15="",0,D15*F15)</f>
        <v>0</v>
      </c>
    </row>
    <row r="16" spans="1:7" ht="15.75" x14ac:dyDescent="0.25">
      <c r="A16" s="12">
        <v>3</v>
      </c>
      <c r="B16" s="32"/>
      <c r="C16" s="40"/>
      <c r="D16" s="39"/>
      <c r="E16" s="36"/>
      <c r="F16" s="34"/>
      <c r="G16" s="93">
        <f t="shared" si="0"/>
        <v>0</v>
      </c>
    </row>
    <row r="17" spans="1:7" ht="15.75" x14ac:dyDescent="0.25">
      <c r="A17" s="12">
        <v>4</v>
      </c>
      <c r="B17" s="32"/>
      <c r="C17" s="40"/>
      <c r="D17" s="39"/>
      <c r="E17" s="36"/>
      <c r="F17" s="34"/>
      <c r="G17" s="93">
        <f t="shared" si="0"/>
        <v>0</v>
      </c>
    </row>
    <row r="18" spans="1:7" ht="15.75" x14ac:dyDescent="0.25">
      <c r="A18" s="12">
        <v>5</v>
      </c>
      <c r="B18" s="32"/>
      <c r="C18" s="38"/>
      <c r="D18" s="39"/>
      <c r="E18" s="36"/>
      <c r="F18" s="34"/>
      <c r="G18" s="93">
        <f t="shared" si="0"/>
        <v>0</v>
      </c>
    </row>
    <row r="19" spans="1:7" ht="15.75" x14ac:dyDescent="0.25">
      <c r="A19" s="12">
        <v>6</v>
      </c>
      <c r="B19" s="32"/>
      <c r="C19" s="40"/>
      <c r="D19" s="39"/>
      <c r="E19" s="36"/>
      <c r="F19" s="34"/>
      <c r="G19" s="93">
        <f t="shared" si="0"/>
        <v>0</v>
      </c>
    </row>
    <row r="20" spans="1:7" ht="15.75" x14ac:dyDescent="0.25">
      <c r="A20" s="12">
        <v>7</v>
      </c>
      <c r="B20" s="32"/>
      <c r="C20" s="38"/>
      <c r="D20" s="39"/>
      <c r="E20" s="36"/>
      <c r="F20" s="34"/>
      <c r="G20" s="93">
        <f t="shared" si="0"/>
        <v>0</v>
      </c>
    </row>
    <row r="21" spans="1:7" ht="15.75" x14ac:dyDescent="0.25">
      <c r="A21" s="12">
        <v>8</v>
      </c>
      <c r="B21" s="32"/>
      <c r="C21" s="40"/>
      <c r="D21" s="39"/>
      <c r="E21" s="36"/>
      <c r="F21" s="34"/>
      <c r="G21" s="93">
        <f t="shared" si="0"/>
        <v>0</v>
      </c>
    </row>
    <row r="22" spans="1:7" ht="15.75" x14ac:dyDescent="0.25">
      <c r="A22" s="12">
        <v>9</v>
      </c>
      <c r="B22" s="32"/>
      <c r="C22" s="40"/>
      <c r="D22" s="39"/>
      <c r="E22" s="36"/>
      <c r="F22" s="34"/>
      <c r="G22" s="93">
        <f t="shared" si="0"/>
        <v>0</v>
      </c>
    </row>
    <row r="23" spans="1:7" ht="15.75" x14ac:dyDescent="0.25">
      <c r="A23" s="41">
        <v>10</v>
      </c>
      <c r="B23" s="32"/>
      <c r="C23" s="40"/>
      <c r="D23" s="39"/>
      <c r="E23" s="14"/>
      <c r="F23" s="15"/>
      <c r="G23" s="93">
        <f t="shared" si="0"/>
        <v>0</v>
      </c>
    </row>
    <row r="24" spans="1:7" ht="27.75" customHeight="1" x14ac:dyDescent="0.25">
      <c r="A24" s="17"/>
      <c r="B24" s="17"/>
      <c r="E24" s="17"/>
      <c r="F24" s="20"/>
      <c r="G24" s="21"/>
    </row>
    <row r="25" spans="1:7" x14ac:dyDescent="0.25">
      <c r="A25" s="17"/>
      <c r="B25" s="17"/>
      <c r="E25" s="20"/>
      <c r="F25" s="20"/>
      <c r="G25" s="21"/>
    </row>
    <row r="26" spans="1:7" x14ac:dyDescent="0.25">
      <c r="A26" s="17"/>
      <c r="B26" s="17"/>
      <c r="C26" s="18" t="s">
        <v>42</v>
      </c>
      <c r="D26" s="19">
        <f>SUM(G14:G23)</f>
        <v>160</v>
      </c>
      <c r="E26" s="17"/>
      <c r="F26" s="20"/>
      <c r="G26" s="21"/>
    </row>
    <row r="27" spans="1:7" x14ac:dyDescent="0.25">
      <c r="A27" s="17"/>
      <c r="B27" s="17"/>
      <c r="C27" s="22" t="s">
        <v>43</v>
      </c>
      <c r="D27" s="19">
        <f>SUM(D14:D23)</f>
        <v>20</v>
      </c>
      <c r="E27" s="17"/>
      <c r="F27" s="20"/>
      <c r="G27" s="21"/>
    </row>
    <row r="28" spans="1:7" x14ac:dyDescent="0.25">
      <c r="A28" s="17"/>
      <c r="B28" s="17"/>
      <c r="C28" s="18"/>
      <c r="D28" s="19"/>
      <c r="E28" s="17"/>
      <c r="F28" s="20"/>
      <c r="G28" s="21"/>
    </row>
    <row r="29" spans="1:7" ht="30" x14ac:dyDescent="0.25">
      <c r="C29" s="23" t="s">
        <v>44</v>
      </c>
      <c r="D29" s="19">
        <f>D10+D26</f>
        <v>1471</v>
      </c>
      <c r="E29" s="20"/>
      <c r="F29" s="20"/>
      <c r="G29" s="21"/>
    </row>
    <row r="30" spans="1:7" x14ac:dyDescent="0.25">
      <c r="C30" s="23" t="s">
        <v>45</v>
      </c>
      <c r="D30" s="19">
        <f>D11+D27</f>
        <v>191</v>
      </c>
      <c r="E30" s="1"/>
      <c r="F30" s="1"/>
      <c r="G30" s="1"/>
    </row>
    <row r="31" spans="1:7" x14ac:dyDescent="0.25">
      <c r="C31" s="25"/>
      <c r="D31" s="21"/>
      <c r="E31" s="1"/>
      <c r="F31" s="1"/>
      <c r="G31" s="1"/>
    </row>
    <row r="32" spans="1:7" x14ac:dyDescent="0.25">
      <c r="C32" s="17" t="s">
        <v>46</v>
      </c>
      <c r="D32" s="26">
        <f>D26/D27</f>
        <v>8</v>
      </c>
      <c r="E32" s="1"/>
      <c r="F32" s="1"/>
      <c r="G32" s="1"/>
    </row>
    <row r="33" spans="1:7" x14ac:dyDescent="0.25">
      <c r="C33" s="17" t="s">
        <v>101</v>
      </c>
      <c r="D33" s="26">
        <f>D29/D30</f>
        <v>7.7015706806282722</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A37" s="27" t="s">
        <v>157</v>
      </c>
      <c r="D37" s="1"/>
      <c r="E37" s="1"/>
      <c r="F37" s="1"/>
      <c r="G37" s="1"/>
    </row>
    <row r="38" spans="1:7" x14ac:dyDescent="0.25">
      <c r="A38" s="27"/>
      <c r="D38" s="1"/>
      <c r="E38" s="1"/>
      <c r="F38" s="1"/>
      <c r="G38" s="1"/>
    </row>
    <row r="39" spans="1:7" x14ac:dyDescent="0.25">
      <c r="A39" s="27"/>
      <c r="D39" s="1"/>
      <c r="E39" s="1"/>
      <c r="F39" s="1"/>
      <c r="G39" s="1"/>
    </row>
    <row r="40" spans="1:7" x14ac:dyDescent="0.25">
      <c r="D40" s="1"/>
      <c r="E40" s="1"/>
      <c r="F40" s="1"/>
      <c r="G40" s="1"/>
    </row>
    <row r="41" spans="1:7" x14ac:dyDescent="0.25">
      <c r="A41" s="28" t="s">
        <v>18</v>
      </c>
      <c r="B41" s="28" t="s">
        <v>48</v>
      </c>
      <c r="C41" s="28" t="s">
        <v>49</v>
      </c>
      <c r="D41" s="1"/>
      <c r="E41" s="1"/>
      <c r="F41" s="1"/>
      <c r="G41" s="1"/>
    </row>
    <row r="42" spans="1:7" x14ac:dyDescent="0.25">
      <c r="A42" s="29" t="s">
        <v>50</v>
      </c>
      <c r="B42" s="29" t="s">
        <v>51</v>
      </c>
      <c r="C42" s="29">
        <v>10</v>
      </c>
      <c r="D42" s="30" t="s">
        <v>52</v>
      </c>
      <c r="E42" s="1"/>
      <c r="F42" s="1"/>
      <c r="G42" s="1"/>
    </row>
    <row r="43" spans="1:7" x14ac:dyDescent="0.25">
      <c r="A43" s="29" t="s">
        <v>26</v>
      </c>
      <c r="B43" s="29" t="s">
        <v>53</v>
      </c>
      <c r="C43" s="29">
        <v>9</v>
      </c>
      <c r="D43" s="30" t="s">
        <v>54</v>
      </c>
      <c r="E43" s="1"/>
      <c r="F43" s="1"/>
      <c r="G43" s="1"/>
    </row>
    <row r="44" spans="1:7" x14ac:dyDescent="0.25">
      <c r="A44" s="29" t="s">
        <v>29</v>
      </c>
      <c r="B44" s="29" t="s">
        <v>55</v>
      </c>
      <c r="C44" s="29">
        <v>8</v>
      </c>
      <c r="D44" s="30" t="s">
        <v>56</v>
      </c>
      <c r="E44" s="1"/>
      <c r="F44" s="1"/>
      <c r="G44" s="1"/>
    </row>
    <row r="45" spans="1:7" x14ac:dyDescent="0.25">
      <c r="A45" s="29" t="s">
        <v>23</v>
      </c>
      <c r="B45" s="29" t="s">
        <v>57</v>
      </c>
      <c r="C45" s="29">
        <v>7</v>
      </c>
      <c r="D45" s="30" t="s">
        <v>58</v>
      </c>
      <c r="E45" s="1"/>
      <c r="F45" s="1"/>
      <c r="G45" s="1"/>
    </row>
    <row r="46" spans="1:7" x14ac:dyDescent="0.25">
      <c r="A46" s="29" t="s">
        <v>59</v>
      </c>
      <c r="B46" s="29" t="s">
        <v>60</v>
      </c>
      <c r="C46" s="29">
        <v>6</v>
      </c>
      <c r="D46" s="30" t="s">
        <v>61</v>
      </c>
      <c r="E46" s="1"/>
      <c r="F46" s="1"/>
      <c r="G46" s="1"/>
    </row>
    <row r="47" spans="1:7" x14ac:dyDescent="0.25">
      <c r="A47" s="29" t="s">
        <v>62</v>
      </c>
      <c r="B47" s="29" t="s">
        <v>63</v>
      </c>
      <c r="C47" s="29">
        <v>5</v>
      </c>
      <c r="D47" s="30" t="s">
        <v>64</v>
      </c>
      <c r="E47" s="1"/>
      <c r="F47" s="1"/>
      <c r="G47" s="1"/>
    </row>
    <row r="48" spans="1:7" x14ac:dyDescent="0.25">
      <c r="A48" s="29" t="s">
        <v>200</v>
      </c>
      <c r="B48" s="29">
        <v>40</v>
      </c>
      <c r="C48" s="29">
        <v>4</v>
      </c>
      <c r="D48" s="30" t="s">
        <v>201</v>
      </c>
      <c r="E48" s="1"/>
      <c r="F48" s="1"/>
      <c r="G48" s="1"/>
    </row>
    <row r="49" spans="1:7" x14ac:dyDescent="0.25">
      <c r="A49" s="29" t="s">
        <v>67</v>
      </c>
      <c r="B49" s="29" t="s">
        <v>66</v>
      </c>
      <c r="C49" s="29">
        <v>0</v>
      </c>
      <c r="D49" s="30" t="s">
        <v>66</v>
      </c>
      <c r="E49" s="1"/>
      <c r="F49" s="1"/>
      <c r="G49" s="1"/>
    </row>
    <row r="50" spans="1:7" x14ac:dyDescent="0.25">
      <c r="A50" s="29" t="s">
        <v>65</v>
      </c>
      <c r="B50" s="29" t="s">
        <v>68</v>
      </c>
      <c r="C50" s="29">
        <v>0</v>
      </c>
      <c r="D50" s="30" t="s">
        <v>69</v>
      </c>
      <c r="E50" s="1"/>
      <c r="F50" s="1"/>
      <c r="G50" s="1"/>
    </row>
  </sheetData>
  <mergeCells count="3">
    <mergeCell ref="A1:G1"/>
    <mergeCell ref="A2:G2"/>
    <mergeCell ref="A4:G4"/>
  </mergeCells>
  <dataValidations count="1">
    <dataValidation type="list" allowBlank="1" showInputMessage="1" showErrorMessage="1" sqref="E14:E23">
      <formula1>$A$42:$A$50</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D6" sqref="D6"/>
    </sheetView>
  </sheetViews>
  <sheetFormatPr defaultRowHeight="15" x14ac:dyDescent="0.25"/>
  <cols>
    <col min="3" max="3" width="14.140625" customWidth="1"/>
    <col min="4" max="4" width="10.85546875" customWidth="1"/>
    <col min="5" max="5" width="11.140625" customWidth="1"/>
    <col min="7" max="7" width="19.42578125" customWidth="1"/>
  </cols>
  <sheetData>
    <row r="1" spans="1:7" ht="18.75" x14ac:dyDescent="0.3">
      <c r="A1" s="89" t="s">
        <v>155</v>
      </c>
      <c r="B1" s="89"/>
      <c r="C1" s="89"/>
      <c r="D1" s="89"/>
      <c r="E1" s="89"/>
      <c r="F1" s="89"/>
      <c r="G1" s="89"/>
    </row>
    <row r="2" spans="1:7" ht="18.75" x14ac:dyDescent="0.3">
      <c r="A2" s="89" t="s">
        <v>183</v>
      </c>
      <c r="B2" s="89"/>
      <c r="C2" s="89"/>
      <c r="D2" s="89"/>
      <c r="E2" s="89"/>
      <c r="F2" s="89"/>
      <c r="G2" s="89"/>
    </row>
    <row r="3" spans="1:7" x14ac:dyDescent="0.25">
      <c r="D3" s="1"/>
      <c r="E3" s="1"/>
      <c r="F3" s="1"/>
      <c r="G3" s="1"/>
    </row>
    <row r="4" spans="1:7" ht="17.25" x14ac:dyDescent="0.3">
      <c r="A4" s="90" t="s">
        <v>102</v>
      </c>
      <c r="B4" s="90"/>
      <c r="C4" s="90"/>
      <c r="D4" s="90"/>
      <c r="E4" s="90"/>
      <c r="F4" s="90"/>
      <c r="G4" s="90"/>
    </row>
    <row r="5" spans="1:7" ht="17.25" x14ac:dyDescent="0.3">
      <c r="A5" s="42"/>
      <c r="B5" s="42"/>
      <c r="C5" s="42"/>
      <c r="D5" s="42"/>
      <c r="E5" s="42"/>
      <c r="F5" s="42"/>
      <c r="G5" s="42"/>
    </row>
    <row r="6" spans="1:7" x14ac:dyDescent="0.25">
      <c r="A6" s="43" t="str">
        <f>'1'!C6</f>
        <v>ABC</v>
      </c>
      <c r="B6" s="44"/>
      <c r="C6" s="44"/>
      <c r="D6" s="43">
        <f>'1'!F6</f>
        <v>1234</v>
      </c>
      <c r="F6" s="2" t="s">
        <v>103</v>
      </c>
      <c r="G6" s="30" t="s">
        <v>104</v>
      </c>
    </row>
    <row r="7" spans="1:7" x14ac:dyDescent="0.25">
      <c r="A7" s="43" t="str">
        <f>'1'!C7</f>
        <v>XYZ</v>
      </c>
      <c r="B7" s="45"/>
      <c r="C7" s="43"/>
      <c r="D7" s="43" t="str">
        <f>'1'!F7</f>
        <v>7141-14-000</v>
      </c>
      <c r="F7" s="2" t="s">
        <v>105</v>
      </c>
      <c r="G7" s="30" t="s">
        <v>104</v>
      </c>
    </row>
    <row r="8" spans="1:7" x14ac:dyDescent="0.25">
      <c r="A8" s="43" t="str">
        <f>'1'!C8</f>
        <v>PQR</v>
      </c>
      <c r="B8" s="45"/>
      <c r="C8" s="43"/>
      <c r="D8" s="43" t="str">
        <f>'1'!F8</f>
        <v>2014-2018</v>
      </c>
      <c r="E8" s="1"/>
      <c r="F8" s="1"/>
      <c r="G8" s="1"/>
    </row>
    <row r="9" spans="1:7" ht="96.75" customHeight="1" x14ac:dyDescent="0.25">
      <c r="A9" s="92" t="str">
        <f>CONCATENATE("          Certified that Mr. ",A6," S/o Mr. ",A7," &amp; Mrs. ",A8," Roll No. ",D6," Regd.No. ",D7," has been a bonafide student of B.Tech. (Mechanical Engineering) during the session ",D8,". He has successfully completed all the requirements for the award of degree in the month of June 2018. The details of SGPA (Semester Grade Point Average) &amp; CGPA (Cumulative Grade Point Average) obtained by the student are as under:-")</f>
        <v xml:space="preserve">          Certified that Mr. ABC S/o Mr. XYZ &amp; Mrs. PQR Roll No. 1234 Regd.No. 7141-14-000 has been a bonafide student of B.Tech. (Mechanical Engineering) during the session 2014-2018. He has successfully completed all the requirements for the award of degree in the month of June 2018. The details of SGPA (Semester Grade Point Average) &amp; CGPA (Cumulative Grade Point Average) obtained by the student are as under:-</v>
      </c>
      <c r="B9" s="92"/>
      <c r="C9" s="92"/>
      <c r="D9" s="92"/>
      <c r="E9" s="92"/>
      <c r="F9" s="92"/>
      <c r="G9" s="92"/>
    </row>
    <row r="10" spans="1:7" x14ac:dyDescent="0.25">
      <c r="D10" s="1"/>
      <c r="E10" s="1"/>
      <c r="F10" s="1"/>
      <c r="G10" s="1"/>
    </row>
    <row r="11" spans="1:7" x14ac:dyDescent="0.25">
      <c r="C11" s="46" t="s">
        <v>106</v>
      </c>
      <c r="D11" s="46" t="s">
        <v>107</v>
      </c>
      <c r="E11" s="46" t="s">
        <v>108</v>
      </c>
      <c r="F11" s="1"/>
      <c r="G11" s="1"/>
    </row>
    <row r="12" spans="1:7" x14ac:dyDescent="0.25">
      <c r="C12" s="47">
        <v>1</v>
      </c>
      <c r="D12" s="48">
        <f ca="1">INDIRECT(CONCATENATE(C12,"!","D32"))</f>
        <v>9</v>
      </c>
      <c r="E12" s="48">
        <f ca="1">INDIRECT(CONCATENATE(C12,"!","D33"))</f>
        <v>9</v>
      </c>
      <c r="F12" s="1"/>
      <c r="G12" s="1"/>
    </row>
    <row r="13" spans="1:7" x14ac:dyDescent="0.25">
      <c r="C13" s="47">
        <v>2</v>
      </c>
      <c r="D13" s="48">
        <f t="shared" ref="D13:D19" ca="1" si="0">INDIRECT(CONCATENATE(C13,"!","D32"))</f>
        <v>7.8510638297872344</v>
      </c>
      <c r="E13" s="48">
        <f t="shared" ref="E13:E19" ca="1" si="1">INDIRECT(CONCATENATE(C13,"!","D33"))</f>
        <v>8.4</v>
      </c>
      <c r="F13" s="1"/>
      <c r="G13" s="1"/>
    </row>
    <row r="14" spans="1:7" x14ac:dyDescent="0.25">
      <c r="C14" s="49">
        <v>3</v>
      </c>
      <c r="D14" s="48">
        <f t="shared" ca="1" si="0"/>
        <v>7.604166666666667</v>
      </c>
      <c r="E14" s="48">
        <f t="shared" ca="1" si="1"/>
        <v>8.1231884057971016</v>
      </c>
      <c r="F14" s="1"/>
      <c r="G14" s="1"/>
    </row>
    <row r="15" spans="1:7" x14ac:dyDescent="0.25">
      <c r="C15" s="47">
        <v>4</v>
      </c>
      <c r="D15" s="48">
        <f t="shared" ca="1" si="0"/>
        <v>6.833333333333333</v>
      </c>
      <c r="E15" s="48">
        <f t="shared" ca="1" si="1"/>
        <v>7.790322580645161</v>
      </c>
      <c r="F15" s="1"/>
      <c r="G15" s="1"/>
    </row>
    <row r="16" spans="1:7" x14ac:dyDescent="0.25">
      <c r="C16" s="47">
        <v>5</v>
      </c>
      <c r="D16" s="48">
        <f t="shared" ca="1" si="0"/>
        <v>7.2333333333333334</v>
      </c>
      <c r="E16" s="48">
        <f t="shared" ca="1" si="1"/>
        <v>7.654471544715447</v>
      </c>
      <c r="F16" s="1"/>
      <c r="G16" s="1"/>
    </row>
    <row r="17" spans="1:7" x14ac:dyDescent="0.25">
      <c r="C17" s="47">
        <v>6</v>
      </c>
      <c r="D17" s="48">
        <f t="shared" ca="1" si="0"/>
        <v>7.791666666666667</v>
      </c>
      <c r="E17" s="48">
        <f t="shared" ca="1" si="1"/>
        <v>7.6768707482993195</v>
      </c>
      <c r="F17" s="1"/>
      <c r="G17" s="1"/>
    </row>
    <row r="18" spans="1:7" x14ac:dyDescent="0.25">
      <c r="C18" s="47">
        <v>7</v>
      </c>
      <c r="D18" s="48">
        <f t="shared" ca="1" si="0"/>
        <v>7.604166666666667</v>
      </c>
      <c r="E18" s="48">
        <f t="shared" ca="1" si="1"/>
        <v>7.666666666666667</v>
      </c>
      <c r="F18" s="1"/>
      <c r="G18" s="1"/>
    </row>
    <row r="19" spans="1:7" x14ac:dyDescent="0.25">
      <c r="C19" s="47">
        <v>8</v>
      </c>
      <c r="D19" s="48">
        <f t="shared" ca="1" si="0"/>
        <v>8</v>
      </c>
      <c r="E19" s="48">
        <f t="shared" ca="1" si="1"/>
        <v>7.7015706806282722</v>
      </c>
      <c r="F19" s="1"/>
      <c r="G19" s="1"/>
    </row>
    <row r="20" spans="1:7" x14ac:dyDescent="0.25">
      <c r="C20" s="50" t="s">
        <v>109</v>
      </c>
      <c r="D20" s="51" t="str">
        <f ca="1">CONCATENATE(ROUND(E19,2)," (10 Points Scale)")</f>
        <v>7.7 (10 Points Scale)</v>
      </c>
      <c r="E20" s="52"/>
      <c r="F20" s="1"/>
      <c r="G20" s="1"/>
    </row>
    <row r="21" spans="1:7" x14ac:dyDescent="0.25">
      <c r="D21" s="1"/>
      <c r="E21" s="1"/>
      <c r="F21" s="1"/>
      <c r="G21" s="1"/>
    </row>
    <row r="22" spans="1:7" ht="30.75" customHeight="1" x14ac:dyDescent="0.25">
      <c r="A22" s="92" t="s">
        <v>199</v>
      </c>
      <c r="B22" s="92"/>
      <c r="C22" s="92"/>
      <c r="D22" s="92"/>
      <c r="E22" s="92"/>
      <c r="F22" s="92"/>
      <c r="G22" s="92"/>
    </row>
    <row r="23" spans="1:7" x14ac:dyDescent="0.25">
      <c r="D23" s="1"/>
      <c r="E23" s="1"/>
      <c r="F23" s="1"/>
      <c r="G23" s="1"/>
    </row>
    <row r="24" spans="1:7" x14ac:dyDescent="0.25">
      <c r="D24" s="1"/>
      <c r="E24" s="1"/>
      <c r="F24" s="1"/>
      <c r="G24" s="1"/>
    </row>
    <row r="25" spans="1:7" x14ac:dyDescent="0.25">
      <c r="D25" s="1"/>
      <c r="E25" s="1"/>
      <c r="F25" s="1"/>
      <c r="G25" s="1"/>
    </row>
    <row r="26" spans="1:7" x14ac:dyDescent="0.25">
      <c r="D26" s="1"/>
      <c r="E26" s="1"/>
      <c r="F26" s="1"/>
      <c r="G26" s="1"/>
    </row>
    <row r="27" spans="1:7" x14ac:dyDescent="0.25">
      <c r="A27" s="1"/>
      <c r="D27" s="1"/>
      <c r="F27" s="1"/>
      <c r="G27" s="87" t="s">
        <v>157</v>
      </c>
    </row>
    <row r="28" spans="1:7" x14ac:dyDescent="0.25">
      <c r="A28" s="27"/>
      <c r="D28" s="1"/>
      <c r="E28" s="1"/>
      <c r="F28" s="1"/>
      <c r="G28" s="1"/>
    </row>
    <row r="29" spans="1:7" x14ac:dyDescent="0.25">
      <c r="D29" s="1"/>
      <c r="E29" s="1"/>
      <c r="F29" s="1"/>
      <c r="G29" s="1"/>
    </row>
    <row r="30" spans="1:7" x14ac:dyDescent="0.25">
      <c r="D30" s="1"/>
      <c r="E30" s="1"/>
      <c r="F30" s="1"/>
      <c r="G30" s="1"/>
    </row>
    <row r="31" spans="1:7" x14ac:dyDescent="0.25">
      <c r="D31" s="1"/>
      <c r="E31" s="1"/>
      <c r="F31" s="1"/>
      <c r="G31" s="1"/>
    </row>
    <row r="32" spans="1:7" x14ac:dyDescent="0.25">
      <c r="D32" s="1"/>
      <c r="E32" s="1"/>
      <c r="F32" s="1"/>
      <c r="G32" s="1"/>
    </row>
  </sheetData>
  <mergeCells count="5">
    <mergeCell ref="A1:G1"/>
    <mergeCell ref="A2:G2"/>
    <mergeCell ref="A4:G4"/>
    <mergeCell ref="A9:G9"/>
    <mergeCell ref="A22:G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vt:lpstr>
      <vt:lpstr>2</vt:lpstr>
      <vt:lpstr>3</vt:lpstr>
      <vt:lpstr>4</vt:lpstr>
      <vt:lpstr>5</vt:lpstr>
      <vt:lpstr>6</vt:lpstr>
      <vt:lpstr>7</vt:lpstr>
      <vt:lpstr>8</vt:lpstr>
      <vt:lpstr>Provisional_Degree</vt:lpstr>
      <vt:lpstr>'1'!Print_Area</vt:lpstr>
      <vt:lpstr>'2'!Print_Area</vt:lpstr>
      <vt:lpstr>'3'!Print_Area</vt:lpstr>
      <vt:lpstr>'4'!Print_Area</vt:lpstr>
      <vt:lpstr>'5'!Print_Area</vt:lpstr>
      <vt:lpstr>'6'!Print_Area</vt:lpstr>
      <vt:lpstr>'7'!Print_Area</vt:lpstr>
      <vt:lpstr>'8'!Print_Area</vt:lpstr>
      <vt:lpstr>Provisional_Degree!Print_Area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UCC_F028</dc:creator>
  <cp:lastModifiedBy>sony</cp:lastModifiedBy>
  <cp:lastPrinted>2018-08-24T13:32:39Z</cp:lastPrinted>
  <dcterms:created xsi:type="dcterms:W3CDTF">2018-08-23T15:48:45Z</dcterms:created>
  <dcterms:modified xsi:type="dcterms:W3CDTF">2018-08-28T07:28:54Z</dcterms:modified>
</cp:coreProperties>
</file>